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555" windowWidth="1560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24519"/>
</workbook>
</file>

<file path=xl/calcChain.xml><?xml version="1.0" encoding="utf-8"?>
<calcChain xmlns="http://schemas.openxmlformats.org/spreadsheetml/2006/main">
  <c r="I54" i="25"/>
  <c r="H54" s="1"/>
  <c r="I55"/>
  <c r="H55" s="1"/>
  <c r="H107"/>
  <c r="H111"/>
  <c r="P111" s="1"/>
  <c r="X111" s="1"/>
  <c r="I111"/>
  <c r="V107"/>
  <c r="P107" s="1"/>
  <c r="X107" s="1"/>
  <c r="N103"/>
  <c r="N100" s="1"/>
  <c r="V100" s="1"/>
  <c r="AD100" s="1"/>
  <c r="I60"/>
  <c r="K140"/>
  <c r="G140"/>
  <c r="N149"/>
  <c r="M149"/>
  <c r="K146"/>
  <c r="J150"/>
  <c r="I150"/>
  <c r="G150"/>
  <c r="J149"/>
  <c r="I149"/>
  <c r="G149"/>
  <c r="J148"/>
  <c r="I148"/>
  <c r="G148"/>
  <c r="N147"/>
  <c r="M147"/>
  <c r="J147"/>
  <c r="I147"/>
  <c r="G147"/>
  <c r="N146"/>
  <c r="M146"/>
  <c r="J146"/>
  <c r="I146"/>
  <c r="G146"/>
  <c r="N145"/>
  <c r="M145"/>
  <c r="J145"/>
  <c r="I145"/>
  <c r="G145"/>
  <c r="J144"/>
  <c r="I144"/>
  <c r="G144"/>
  <c r="I120"/>
  <c r="Q120" s="1"/>
  <c r="T106"/>
  <c r="J110"/>
  <c r="J106" s="1"/>
  <c r="V105"/>
  <c r="V104"/>
  <c r="AD104" s="1"/>
  <c r="N110"/>
  <c r="V103"/>
  <c r="U103"/>
  <c r="Q112"/>
  <c r="Q113"/>
  <c r="Q115"/>
  <c r="Y115" s="1"/>
  <c r="Q117"/>
  <c r="Y117" s="1"/>
  <c r="Q119"/>
  <c r="Y119" s="1"/>
  <c r="V101"/>
  <c r="W100"/>
  <c r="U100"/>
  <c r="T100"/>
  <c r="V120"/>
  <c r="V110" s="1"/>
  <c r="V115"/>
  <c r="AD115" s="1"/>
  <c r="U120"/>
  <c r="AC120" s="1"/>
  <c r="T120"/>
  <c r="AB120" s="1"/>
  <c r="R120"/>
  <c r="Z120" s="1"/>
  <c r="H120"/>
  <c r="K142" s="1"/>
  <c r="V119"/>
  <c r="AD119"/>
  <c r="U119"/>
  <c r="AC119"/>
  <c r="T119"/>
  <c r="AB119"/>
  <c r="R119"/>
  <c r="Z119"/>
  <c r="H119"/>
  <c r="P119" s="1"/>
  <c r="X119" s="1"/>
  <c r="V117"/>
  <c r="AD117"/>
  <c r="U117"/>
  <c r="AC117"/>
  <c r="T117"/>
  <c r="AB117"/>
  <c r="R117"/>
  <c r="Z117"/>
  <c r="H117"/>
  <c r="P117" s="1"/>
  <c r="X117" s="1"/>
  <c r="V116"/>
  <c r="AD116" s="1"/>
  <c r="U115"/>
  <c r="AC115" s="1"/>
  <c r="T115"/>
  <c r="AB115" s="1"/>
  <c r="R115"/>
  <c r="Z115" s="1"/>
  <c r="H115"/>
  <c r="P115" s="1"/>
  <c r="X115" s="1"/>
  <c r="V113"/>
  <c r="AD113" s="1"/>
  <c r="U113"/>
  <c r="AC113" s="1"/>
  <c r="T113"/>
  <c r="AB113" s="1"/>
  <c r="R113"/>
  <c r="Z113" s="1"/>
  <c r="Y113"/>
  <c r="H113"/>
  <c r="P113"/>
  <c r="X113" s="1"/>
  <c r="V112"/>
  <c r="AD112" s="1"/>
  <c r="U112"/>
  <c r="AC112" s="1"/>
  <c r="T112"/>
  <c r="AB112" s="1"/>
  <c r="R112"/>
  <c r="Z112" s="1"/>
  <c r="Y112"/>
  <c r="H112"/>
  <c r="P112" s="1"/>
  <c r="X112" s="1"/>
  <c r="M110"/>
  <c r="U110" s="1"/>
  <c r="AC110" s="1"/>
  <c r="L110"/>
  <c r="T110" s="1"/>
  <c r="AB110" s="1"/>
  <c r="R110"/>
  <c r="Z110"/>
  <c r="AB106"/>
  <c r="AD105"/>
  <c r="AD103"/>
  <c r="AC103"/>
  <c r="AD101"/>
  <c r="AE100"/>
  <c r="AC100"/>
  <c r="AB100"/>
  <c r="H60"/>
  <c r="K139" l="1"/>
  <c r="G139" s="1"/>
  <c r="G142"/>
  <c r="R106"/>
  <c r="H106"/>
  <c r="J100"/>
  <c r="P120"/>
  <c r="X120" s="1"/>
  <c r="Y120"/>
  <c r="I110"/>
  <c r="H110" s="1"/>
  <c r="Q111"/>
  <c r="Y111" s="1"/>
  <c r="I142"/>
  <c r="R100"/>
  <c r="Z106"/>
  <c r="Z100" s="1"/>
  <c r="P106"/>
  <c r="X106" s="1"/>
  <c r="I103"/>
  <c r="Q110"/>
  <c r="AD120"/>
  <c r="AD110" s="1"/>
  <c r="AD107"/>
  <c r="Y110" l="1"/>
  <c r="Q103"/>
  <c r="P110"/>
  <c r="X110" s="1"/>
  <c r="I100"/>
  <c r="H103"/>
  <c r="H100" s="1"/>
  <c r="M142"/>
  <c r="J142"/>
  <c r="J139" s="1"/>
  <c r="I139"/>
  <c r="N142" l="1"/>
  <c r="N139" s="1"/>
  <c r="M139"/>
  <c r="P103"/>
  <c r="X103" s="1"/>
  <c r="Y103"/>
  <c r="Y100" s="1"/>
  <c r="Q100"/>
  <c r="P100" s="1"/>
  <c r="X100" s="1"/>
</calcChain>
</file>

<file path=xl/sharedStrings.xml><?xml version="1.0" encoding="utf-8"?>
<sst xmlns="http://schemas.openxmlformats.org/spreadsheetml/2006/main" count="307" uniqueCount="176">
  <si>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</si>
  <si>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</si>
  <si>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</si>
  <si>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</si>
  <si>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</si>
  <si>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</si>
  <si>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</si>
  <si>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</si>
  <si>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</si>
  <si>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</si>
  <si>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</si>
  <si>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</si>
  <si>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</si>
  <si>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</si>
  <si>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</si>
  <si>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</si>
  <si>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</si>
  <si>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</si>
  <si>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</si>
  <si>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</si>
  <si>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</si>
  <si>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</si>
  <si>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</si>
  <si>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</si>
  <si>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</si>
  <si>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</si>
  <si>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</si>
  <si>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</si>
  <si>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</si>
  <si>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</si>
  <si>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</si>
  <si>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</si>
  <si>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</si>
  <si>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</si>
  <si>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</si>
  <si>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</si>
  <si>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</si>
  <si>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</si>
  <si>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</si>
  <si>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</si>
  <si>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</si>
  <si>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</si>
  <si>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</si>
  <si>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</si>
  <si>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</si>
  <si>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</si>
  <si>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</si>
  <si>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</si>
  <si>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</si>
  <si>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</si>
  <si>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</si>
  <si>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</si>
  <si>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</si>
  <si>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</si>
  <si>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</si>
  <si>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</si>
  <si>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</si>
  <si>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</si>
  <si>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</si>
  <si>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</si>
  <si>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</si>
  <si>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</si>
  <si>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</si>
  <si>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</si>
  <si>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</si>
  <si>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</si>
  <si>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</si>
  <si>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</si>
  <si>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</si>
  <si>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</si>
  <si>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</si>
  <si>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</si>
  <si>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</si>
  <si>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</si>
  <si>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</si>
  <si>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</si>
  <si>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</si>
  <si>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</si>
  <si>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</si>
  <si>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</si>
  <si>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</si>
  <si>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</si>
  <si>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</si>
  <si>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</si>
  <si>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</si>
  <si>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</si>
  <si>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</si>
  <si>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</si>
  <si>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</si>
  <si>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</si>
  <si>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</si>
  <si>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</si>
  <si>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</si>
  <si>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</si>
  <si>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</si>
  <si>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</si>
  <si>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</si>
  <si>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</si>
  <si>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</si>
  <si>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</si>
  <si>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</si>
  <si>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</si>
  <si>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</si>
  <si>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</si>
  <si>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</si>
  <si>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</si>
  <si>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</si>
  <si>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</si>
  <si>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</si>
  <si>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</si>
  <si>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</si>
  <si>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</si>
  <si>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</si>
  <si>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</si>
  <si>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</si>
  <si>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</si>
  <si>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</si>
  <si>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</si>
  <si>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</si>
  <si>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</si>
  <si>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</si>
  <si>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</si>
  <si>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</si>
  <si>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 xml:space="preserve">на 2017 год  и на плановый период   2018 и   2019 годов </t>
  </si>
  <si>
    <t>Администрация Беловского городского округа</t>
  </si>
  <si>
    <t>42-42-02-048/2008-353</t>
  </si>
  <si>
    <t>25.12.2014 г.</t>
  </si>
  <si>
    <t>Всесторонее развитие личности и подготовка детей к обучению в школе</t>
  </si>
  <si>
    <t>Шабалина Наталья Михайловна - заведующий</t>
  </si>
  <si>
    <t>№179</t>
  </si>
  <si>
    <t>МКУ "Управление образования  города Белово"</t>
  </si>
  <si>
    <t>Бессрочный</t>
  </si>
  <si>
    <t>Реализация общеобразовательных программ дошкольного образования</t>
  </si>
  <si>
    <t>Присмотр и уход</t>
  </si>
  <si>
    <t>00000000000000000000</t>
  </si>
  <si>
    <t>00000000000000000</t>
  </si>
  <si>
    <t>000</t>
  </si>
  <si>
    <t>на 2017___г. очередной финансовый год</t>
  </si>
  <si>
    <t>на 2018___г.       1-ый год планового периода</t>
  </si>
  <si>
    <t>на 2019___г.       2-ой год планового периода</t>
  </si>
  <si>
    <t>на 2017___г.                    очередной финансовый год</t>
  </si>
  <si>
    <t>на 2018___г.                       1-ый год планового периода</t>
  </si>
  <si>
    <t>на 2019___г.            2-ой год планового периода</t>
  </si>
  <si>
    <t>План финансово - хозяйственной деятельности</t>
  </si>
  <si>
    <t>Начальник Управления образования администрации Беловского городского округа</t>
  </si>
  <si>
    <t>В.Я.Шафирко</t>
  </si>
  <si>
    <t>"08" февраля 2017_г.</t>
  </si>
  <si>
    <t>"08"февраля  2017г.</t>
  </si>
  <si>
    <t>на 01 января  2017г.</t>
  </si>
  <si>
    <t>на  08 февраля  2017г.</t>
  </si>
  <si>
    <t>"01" января 2017г.</t>
  </si>
  <si>
    <t>Руководитель муниципального бюджетного (автономного) учреждения (подразделения)</t>
  </si>
  <si>
    <t>Е.В. Леоненко</t>
  </si>
  <si>
    <t>Заместитель начальника Управления образования администрации Беловского городского округа</t>
  </si>
  <si>
    <t>А.В. Кислицына</t>
  </si>
  <si>
    <t>Н. М. Шабалина</t>
  </si>
  <si>
    <t>в том числе:</t>
  </si>
  <si>
    <t>связь, п.1 ст 92 44-фз</t>
  </si>
  <si>
    <t>отопление, п. 8 ст 92 44-фз</t>
  </si>
  <si>
    <t>водоснабжение и водоотведение, п8 ст 92 44-фз</t>
  </si>
  <si>
    <t>эл.энергия п. 29 ст 92 44-фз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</si>
  <si>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</si>
  <si>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</si>
  <si>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</si>
  <si>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111,112,119</t>
  </si>
  <si>
    <t>111,119</t>
  </si>
  <si>
    <t>851,852,853</t>
  </si>
  <si>
    <t>244</t>
  </si>
  <si>
    <t>130</t>
  </si>
  <si>
    <t>присмотр и уход</t>
  </si>
  <si>
    <t>муниципальное бюджетное дошкольное образовательное учреждение "Детский сад № 42 "Алёнка" города Белово</t>
  </si>
  <si>
    <t>ул. 50 лет Октября, 23, пгт Бачатский, г. Белово, Кемеровская область, 652642, Росийская Федерация</t>
  </si>
  <si>
    <t>1.2. Цели деятельности муниципального бюджетного учреждения (подразделения): удовлетворение потребностей личности и общества по образовательным программам дошкольного образования, присмотр и уход за детьми.</t>
  </si>
  <si>
    <t xml:space="preserve">1.3. Виды деятельности муниципального бюджетного учреждения (подразделения):                                                                                                                                       1.3.1.Реализация основных общеобразовательных программ дошкольного образования: 
а) образовательных программ дошкольного образования,
б) адаптированной образовательной программы дошкольного образования     
1.3.2. присмотр и уход за детьми;
1.3.3. организация питания воспитанников;
1.3.4. содержание детей. 
</t>
  </si>
  <si>
    <t xml:space="preserve">Образовательная деятельность: реализация основных общеобразовательных программ дошкольного образования;
- создание условий присмотра и ухода за воспитанниками. 
</t>
  </si>
  <si>
    <t>ИНН / КПП      4202030326/420201001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</si>
</sst>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8" xfId="0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top" wrapText="1"/>
    </xf>
    <xf numFmtId="4" fontId="0" fillId="2" borderId="16" xfId="0" applyNumberFormat="1" applyFill="1" applyBorder="1" applyAlignment="1">
      <alignment horizontal="center" vertical="center"/>
    </xf>
    <xf numFmtId="4" fontId="0" fillId="2" borderId="16" xfId="0" applyNumberForma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14" fontId="6" fillId="0" borderId="9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14" xfId="0" applyNumberFormat="1" applyFont="1" applyFill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/>
    <xf numFmtId="0" fontId="0" fillId="0" borderId="14" xfId="0" applyBorder="1" applyAlignment="1"/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6" xfId="0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0" fillId="0" borderId="6" xfId="0" applyFill="1" applyBorder="1" applyAlignment="1"/>
    <xf numFmtId="0" fontId="0" fillId="0" borderId="14" xfId="0" applyFill="1" applyBorder="1" applyAlignment="1"/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2" fillId="2" borderId="2" xfId="0" applyFont="1" applyFill="1" applyBorder="1"/>
    <xf numFmtId="0" fontId="8" fillId="2" borderId="2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0" fillId="2" borderId="16" xfId="0" applyNumberForma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Alignment="1"/>
    <xf numFmtId="0" fontId="12" fillId="2" borderId="16" xfId="0" applyFont="1" applyFill="1" applyBorder="1" applyAlignment="1">
      <alignment vertical="top" wrapText="1"/>
    </xf>
    <xf numFmtId="0" fontId="15" fillId="2" borderId="16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topLeftCell="A7" zoomScale="85" zoomScaleNormal="85" workbookViewId="0">
      <selection activeCell="F7" sqref="F7:G10"/>
    </sheetView>
  </sheetViews>
  <sheetFormatPr defaultRowHeight="15"/>
  <cols>
    <col min="7" max="7" width="12" customWidth="1"/>
    <col min="8" max="8" width="14.140625" customWidth="1"/>
    <col min="9" max="9" width="18.85546875" customWidth="1"/>
    <col min="10" max="10" width="15.140625" customWidth="1"/>
    <col min="12" max="12" width="14.85546875" customWidth="1"/>
    <col min="13" max="13" width="15.7109375" customWidth="1"/>
    <col min="14" max="14" width="14.28515625" customWidth="1"/>
    <col min="15" max="15" width="8.42578125" customWidth="1"/>
    <col min="16" max="16" width="13.140625" customWidth="1"/>
    <col min="17" max="17" width="14.5703125" customWidth="1"/>
    <col min="19" max="19" width="7.5703125" customWidth="1"/>
    <col min="22" max="22" width="12" customWidth="1"/>
    <col min="23" max="23" width="8.140625" customWidth="1"/>
    <col min="24" max="24" width="13.28515625" customWidth="1"/>
    <col min="25" max="25" width="14.5703125" customWidth="1"/>
    <col min="27" max="27" width="7.5703125" customWidth="1"/>
    <col min="30" max="30" width="11.7109375" customWidth="1"/>
  </cols>
  <sheetData>
    <row r="1" spans="1:12">
      <c r="A1" s="1"/>
      <c r="B1" s="1"/>
      <c r="C1" s="102"/>
      <c r="D1" s="102"/>
      <c r="E1" s="2"/>
      <c r="F1" s="138"/>
      <c r="G1" s="138"/>
      <c r="H1" s="141"/>
      <c r="I1" s="141"/>
      <c r="J1" s="141"/>
      <c r="K1" s="141"/>
      <c r="L1" s="141"/>
    </row>
    <row r="2" spans="1:12">
      <c r="A2" s="1"/>
      <c r="B2" s="1"/>
      <c r="C2" s="102"/>
      <c r="D2" s="102"/>
      <c r="E2" s="2"/>
      <c r="F2" s="138"/>
      <c r="G2" s="138"/>
      <c r="H2" s="141"/>
      <c r="I2" s="141"/>
      <c r="J2" s="141"/>
      <c r="K2" s="141"/>
      <c r="L2" s="141"/>
    </row>
    <row r="3" spans="1:12" ht="15" customHeight="1">
      <c r="A3" s="1"/>
      <c r="B3" s="1"/>
      <c r="C3" s="102"/>
      <c r="D3" s="102"/>
      <c r="E3" s="2"/>
      <c r="F3" s="138"/>
      <c r="G3" s="138"/>
      <c r="H3" s="138" t="s">
        <v>6</v>
      </c>
      <c r="I3" s="138"/>
      <c r="J3" s="138"/>
      <c r="K3" s="138"/>
      <c r="L3" s="138"/>
    </row>
    <row r="4" spans="1:12" ht="15" customHeight="1">
      <c r="A4" s="1"/>
      <c r="B4" s="1"/>
      <c r="C4" s="102"/>
      <c r="D4" s="102"/>
      <c r="E4" s="2"/>
      <c r="F4" s="138"/>
      <c r="G4" s="138"/>
      <c r="H4" s="140" t="s">
        <v>144</v>
      </c>
      <c r="I4" s="140"/>
      <c r="J4" s="140"/>
      <c r="K4" s="140"/>
      <c r="L4" s="140"/>
    </row>
    <row r="5" spans="1:12" ht="15.75" thickBot="1">
      <c r="A5" s="1"/>
      <c r="B5" s="1"/>
      <c r="C5" s="102"/>
      <c r="D5" s="102"/>
      <c r="E5" s="2"/>
      <c r="F5" s="138"/>
      <c r="G5" s="138"/>
      <c r="H5" s="4"/>
      <c r="I5" s="139" t="s">
        <v>145</v>
      </c>
      <c r="J5" s="139"/>
      <c r="K5" s="139"/>
      <c r="L5" s="139"/>
    </row>
    <row r="6" spans="1:12" ht="15" customHeight="1">
      <c r="A6" s="1"/>
      <c r="B6" s="1"/>
      <c r="C6" s="102"/>
      <c r="D6" s="102"/>
      <c r="E6" s="2"/>
      <c r="F6" s="138"/>
      <c r="G6" s="138"/>
      <c r="H6" s="3" t="s">
        <v>7</v>
      </c>
      <c r="I6" s="154" t="s">
        <v>8</v>
      </c>
      <c r="J6" s="154"/>
      <c r="K6" s="154"/>
      <c r="L6" s="154"/>
    </row>
    <row r="7" spans="1:12" ht="15" customHeight="1">
      <c r="A7" s="102"/>
      <c r="B7" s="102"/>
      <c r="C7" s="102"/>
      <c r="D7" s="102"/>
      <c r="E7" s="2"/>
      <c r="F7" s="138"/>
      <c r="G7" s="138"/>
      <c r="H7" s="141" t="s">
        <v>146</v>
      </c>
      <c r="I7" s="160"/>
      <c r="J7" s="160"/>
      <c r="K7" s="160"/>
      <c r="L7" s="160"/>
    </row>
    <row r="8" spans="1:12" ht="28.5" customHeight="1">
      <c r="A8" s="102"/>
      <c r="B8" s="102"/>
      <c r="C8" s="102"/>
      <c r="D8" s="102"/>
      <c r="E8" s="2"/>
      <c r="F8" s="138"/>
      <c r="G8" s="138"/>
      <c r="H8" s="141"/>
      <c r="I8" s="160"/>
      <c r="J8" s="160"/>
      <c r="K8" s="160"/>
      <c r="L8" s="160"/>
    </row>
    <row r="9" spans="1:12">
      <c r="A9" s="102"/>
      <c r="B9" s="102"/>
      <c r="C9" s="102"/>
      <c r="D9" s="102"/>
      <c r="E9" s="2"/>
      <c r="F9" s="138"/>
      <c r="G9" s="138"/>
      <c r="H9" s="3"/>
      <c r="I9" s="3"/>
      <c r="J9" s="3"/>
      <c r="K9" s="3"/>
      <c r="L9" s="3"/>
    </row>
    <row r="10" spans="1:12">
      <c r="A10" s="102"/>
      <c r="B10" s="102"/>
      <c r="C10" s="102"/>
      <c r="D10" s="102"/>
      <c r="E10" s="2"/>
      <c r="F10" s="138"/>
      <c r="G10" s="138"/>
      <c r="H10" s="3"/>
      <c r="I10" s="3"/>
      <c r="J10" s="3"/>
      <c r="K10" s="3"/>
      <c r="L10" s="3"/>
    </row>
    <row r="11" spans="1:12" ht="18.75">
      <c r="A11" s="97" t="s">
        <v>143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8.75">
      <c r="A12" s="97" t="s">
        <v>123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9.5" thickBot="1">
      <c r="A13" s="5"/>
      <c r="B13" s="5"/>
      <c r="C13" s="97"/>
      <c r="D13" s="97"/>
      <c r="E13" s="5"/>
      <c r="F13" s="97"/>
      <c r="G13" s="97"/>
      <c r="H13" s="5"/>
      <c r="I13" s="115"/>
      <c r="J13" s="115"/>
      <c r="K13" s="115"/>
      <c r="L13" s="6" t="s">
        <v>9</v>
      </c>
    </row>
    <row r="14" spans="1:12" ht="19.5" thickBot="1">
      <c r="A14" s="5"/>
      <c r="B14" s="5"/>
      <c r="C14" s="97"/>
      <c r="D14" s="97"/>
      <c r="E14" s="5"/>
      <c r="F14" s="97"/>
      <c r="G14" s="97"/>
      <c r="H14" s="5"/>
      <c r="I14" s="133" t="s">
        <v>10</v>
      </c>
      <c r="J14" s="133"/>
      <c r="K14" s="134"/>
      <c r="L14" s="7"/>
    </row>
    <row r="15" spans="1:12" ht="15" customHeight="1">
      <c r="A15" s="115" t="s">
        <v>147</v>
      </c>
      <c r="B15" s="115"/>
      <c r="C15" s="115"/>
      <c r="D15" s="115"/>
      <c r="E15" s="115"/>
      <c r="F15" s="115"/>
      <c r="G15" s="115"/>
      <c r="H15" s="115"/>
      <c r="I15" s="133" t="s">
        <v>11</v>
      </c>
      <c r="J15" s="133"/>
      <c r="K15" s="134"/>
      <c r="L15" s="98"/>
    </row>
    <row r="16" spans="1:12" ht="15.75" thickBot="1">
      <c r="A16" s="128"/>
      <c r="B16" s="128"/>
      <c r="C16" s="128"/>
      <c r="D16" s="128"/>
      <c r="E16" s="128"/>
      <c r="F16" s="128"/>
      <c r="G16" s="128"/>
      <c r="H16" s="128"/>
      <c r="I16" s="133"/>
      <c r="J16" s="133"/>
      <c r="K16" s="134"/>
      <c r="L16" s="99"/>
    </row>
    <row r="17" spans="1:12">
      <c r="A17" s="158" t="s">
        <v>119</v>
      </c>
      <c r="B17" s="100"/>
      <c r="C17" s="100"/>
      <c r="D17" s="100" t="s">
        <v>170</v>
      </c>
      <c r="E17" s="100"/>
      <c r="F17" s="100"/>
      <c r="G17" s="100"/>
      <c r="H17" s="101"/>
      <c r="I17" s="161" t="s">
        <v>12</v>
      </c>
      <c r="J17" s="133"/>
      <c r="K17" s="134"/>
      <c r="L17" s="98">
        <v>48638924</v>
      </c>
    </row>
    <row r="18" spans="1:12" ht="15.75" thickBot="1">
      <c r="A18" s="129"/>
      <c r="B18" s="162"/>
      <c r="C18" s="162"/>
      <c r="D18" s="102"/>
      <c r="E18" s="102"/>
      <c r="F18" s="102"/>
      <c r="G18" s="102"/>
      <c r="H18" s="103"/>
      <c r="I18" s="161"/>
      <c r="J18" s="133"/>
      <c r="K18" s="134"/>
      <c r="L18" s="99"/>
    </row>
    <row r="19" spans="1:12" ht="15.75" thickBot="1">
      <c r="A19" s="129"/>
      <c r="B19" s="162"/>
      <c r="C19" s="162"/>
      <c r="D19" s="102"/>
      <c r="E19" s="102"/>
      <c r="F19" s="102"/>
      <c r="G19" s="102"/>
      <c r="H19" s="103"/>
      <c r="I19" s="129"/>
      <c r="J19" s="102"/>
      <c r="K19" s="103"/>
      <c r="L19" s="9"/>
    </row>
    <row r="20" spans="1:12" ht="15.75" thickBot="1">
      <c r="A20" s="129"/>
      <c r="B20" s="162"/>
      <c r="C20" s="162"/>
      <c r="D20" s="102"/>
      <c r="E20" s="102"/>
      <c r="F20" s="102"/>
      <c r="G20" s="102"/>
      <c r="H20" s="103"/>
      <c r="I20" s="129"/>
      <c r="J20" s="102"/>
      <c r="K20" s="103"/>
      <c r="L20" s="9"/>
    </row>
    <row r="21" spans="1:12" ht="15.75" thickBot="1">
      <c r="A21" s="159"/>
      <c r="B21" s="104"/>
      <c r="C21" s="104"/>
      <c r="D21" s="104"/>
      <c r="E21" s="104"/>
      <c r="F21" s="104"/>
      <c r="G21" s="104"/>
      <c r="H21" s="105"/>
      <c r="I21" s="161"/>
      <c r="J21" s="133"/>
      <c r="K21" s="134"/>
      <c r="L21" s="10"/>
    </row>
    <row r="22" spans="1:12" ht="27.75" customHeight="1" thickBot="1">
      <c r="A22" s="106" t="s">
        <v>175</v>
      </c>
      <c r="B22" s="107"/>
      <c r="C22" s="107"/>
      <c r="D22" s="107"/>
      <c r="E22" s="107"/>
      <c r="F22" s="107"/>
      <c r="G22" s="107"/>
      <c r="H22" s="108"/>
      <c r="I22" s="135"/>
      <c r="J22" s="136"/>
      <c r="K22" s="137"/>
      <c r="L22" s="11"/>
    </row>
    <row r="23" spans="1:12" ht="31.5" customHeight="1" thickBot="1">
      <c r="A23" s="106" t="s">
        <v>13</v>
      </c>
      <c r="B23" s="107"/>
      <c r="C23" s="107"/>
      <c r="D23" s="107"/>
      <c r="E23" s="107"/>
      <c r="F23" s="107"/>
      <c r="G23" s="107"/>
      <c r="H23" s="108"/>
      <c r="I23" s="130" t="s">
        <v>14</v>
      </c>
      <c r="J23" s="131"/>
      <c r="K23" s="132"/>
      <c r="L23" s="11">
        <v>384</v>
      </c>
    </row>
    <row r="24" spans="1:12" ht="63.75" customHeight="1" thickBot="1">
      <c r="A24" s="106" t="s">
        <v>15</v>
      </c>
      <c r="B24" s="107"/>
      <c r="C24" s="107"/>
      <c r="D24" s="163" t="s">
        <v>124</v>
      </c>
      <c r="E24" s="163"/>
      <c r="F24" s="163"/>
      <c r="G24" s="163"/>
      <c r="H24" s="163"/>
      <c r="I24" s="163"/>
      <c r="J24" s="163"/>
      <c r="K24" s="163"/>
      <c r="L24" s="164"/>
    </row>
    <row r="25" spans="1:12" ht="36" customHeight="1" thickBot="1">
      <c r="A25" s="106" t="s">
        <v>16</v>
      </c>
      <c r="B25" s="107"/>
      <c r="C25" s="107"/>
      <c r="D25" s="107" t="s">
        <v>171</v>
      </c>
      <c r="E25" s="107"/>
      <c r="F25" s="107"/>
      <c r="G25" s="107"/>
      <c r="H25" s="107"/>
      <c r="I25" s="107"/>
      <c r="J25" s="107"/>
      <c r="K25" s="107"/>
      <c r="L25" s="108"/>
    </row>
    <row r="26" spans="1:1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>
      <c r="A27" s="115" t="s">
        <v>120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ht="15.75" thickBo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>
      <c r="A29" s="116" t="s">
        <v>17</v>
      </c>
      <c r="B29" s="117"/>
      <c r="C29" s="117"/>
      <c r="D29" s="117"/>
      <c r="E29" s="117"/>
      <c r="F29" s="117"/>
      <c r="G29" s="117"/>
      <c r="H29" s="118"/>
      <c r="I29" s="119"/>
      <c r="J29" s="120"/>
      <c r="K29" s="120"/>
      <c r="L29" s="121"/>
    </row>
    <row r="30" spans="1:12" ht="15.75" thickBot="1">
      <c r="A30" s="125" t="s">
        <v>18</v>
      </c>
      <c r="B30" s="126"/>
      <c r="C30" s="126"/>
      <c r="D30" s="126"/>
      <c r="E30" s="126"/>
      <c r="F30" s="126"/>
      <c r="G30" s="126"/>
      <c r="H30" s="127"/>
      <c r="I30" s="122"/>
      <c r="J30" s="123"/>
      <c r="K30" s="123"/>
      <c r="L30" s="124"/>
    </row>
    <row r="31" spans="1:12" ht="15.75" thickBot="1">
      <c r="A31" s="109" t="s">
        <v>19</v>
      </c>
      <c r="B31" s="110"/>
      <c r="C31" s="110"/>
      <c r="D31" s="110"/>
      <c r="E31" s="110"/>
      <c r="F31" s="110"/>
      <c r="G31" s="110"/>
      <c r="H31" s="111"/>
      <c r="I31" s="112" t="s">
        <v>125</v>
      </c>
      <c r="J31" s="113"/>
      <c r="K31" s="113"/>
      <c r="L31" s="114"/>
    </row>
    <row r="32" spans="1:12" ht="15.75" thickBot="1">
      <c r="A32" s="109" t="s">
        <v>20</v>
      </c>
      <c r="B32" s="110"/>
      <c r="C32" s="110"/>
      <c r="D32" s="110"/>
      <c r="E32" s="110"/>
      <c r="F32" s="110"/>
      <c r="G32" s="110"/>
      <c r="H32" s="111"/>
      <c r="I32" s="112" t="s">
        <v>126</v>
      </c>
      <c r="J32" s="113"/>
      <c r="K32" s="113"/>
      <c r="L32" s="114"/>
    </row>
    <row r="33" spans="1:12" ht="31.5" customHeight="1" thickBot="1">
      <c r="A33" s="106" t="s">
        <v>172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8"/>
    </row>
    <row r="34" spans="1:12" ht="15.75" thickBot="1">
      <c r="A34" s="106" t="s">
        <v>127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06.5" customHeight="1" thickBot="1">
      <c r="A35" s="106" t="s">
        <v>173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2" ht="33.75" customHeight="1" thickBot="1">
      <c r="A36" s="106" t="s">
        <v>174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2">
      <c r="A37" s="142" t="s">
        <v>21</v>
      </c>
      <c r="B37" s="143"/>
      <c r="C37" s="143"/>
      <c r="D37" s="143"/>
      <c r="E37" s="143"/>
      <c r="F37" s="143"/>
      <c r="G37" s="143"/>
      <c r="H37" s="144"/>
      <c r="I37" s="158"/>
      <c r="J37" s="100"/>
      <c r="K37" s="100"/>
      <c r="L37" s="101"/>
    </row>
    <row r="38" spans="1:12" ht="15.75" thickBot="1">
      <c r="A38" s="145"/>
      <c r="B38" s="146"/>
      <c r="C38" s="146"/>
      <c r="D38" s="146"/>
      <c r="E38" s="146"/>
      <c r="F38" s="146"/>
      <c r="G38" s="146"/>
      <c r="H38" s="147"/>
      <c r="I38" s="159"/>
      <c r="J38" s="104"/>
      <c r="K38" s="104"/>
      <c r="L38" s="105"/>
    </row>
    <row r="39" spans="1:12">
      <c r="A39" s="142" t="s">
        <v>22</v>
      </c>
      <c r="B39" s="143"/>
      <c r="C39" s="143"/>
      <c r="D39" s="143"/>
      <c r="E39" s="143"/>
      <c r="F39" s="143"/>
      <c r="G39" s="143"/>
      <c r="H39" s="144"/>
      <c r="I39" s="158" t="s">
        <v>128</v>
      </c>
      <c r="J39" s="100"/>
      <c r="K39" s="100"/>
      <c r="L39" s="101"/>
    </row>
    <row r="40" spans="1:12" ht="15.75" thickBot="1">
      <c r="A40" s="145"/>
      <c r="B40" s="146"/>
      <c r="C40" s="146"/>
      <c r="D40" s="146"/>
      <c r="E40" s="146"/>
      <c r="F40" s="146"/>
      <c r="G40" s="146"/>
      <c r="H40" s="147"/>
      <c r="I40" s="159"/>
      <c r="J40" s="104"/>
      <c r="K40" s="104"/>
      <c r="L40" s="105"/>
    </row>
    <row r="41" spans="1:12">
      <c r="A41" s="142" t="s">
        <v>23</v>
      </c>
      <c r="B41" s="143"/>
      <c r="C41" s="143"/>
      <c r="D41" s="143"/>
      <c r="E41" s="143"/>
      <c r="F41" s="143"/>
      <c r="G41" s="143"/>
      <c r="H41" s="144"/>
      <c r="I41" s="148"/>
      <c r="J41" s="149"/>
      <c r="K41" s="149"/>
      <c r="L41" s="150"/>
    </row>
    <row r="42" spans="1:12" ht="15.75" thickBot="1">
      <c r="A42" s="145"/>
      <c r="B42" s="146"/>
      <c r="C42" s="146"/>
      <c r="D42" s="146"/>
      <c r="E42" s="146"/>
      <c r="F42" s="146"/>
      <c r="G42" s="146"/>
      <c r="H42" s="147"/>
      <c r="I42" s="151"/>
      <c r="J42" s="152"/>
      <c r="K42" s="152"/>
      <c r="L42" s="153"/>
    </row>
    <row r="43" spans="1:12" ht="15.75" thickBot="1">
      <c r="A43" s="109" t="s">
        <v>24</v>
      </c>
      <c r="B43" s="110"/>
      <c r="C43" s="110"/>
      <c r="D43" s="110"/>
      <c r="E43" s="110"/>
      <c r="F43" s="110"/>
      <c r="G43" s="110"/>
      <c r="H43" s="111"/>
      <c r="I43" s="155">
        <v>39077</v>
      </c>
      <c r="J43" s="156"/>
      <c r="K43" s="156"/>
      <c r="L43" s="157"/>
    </row>
    <row r="44" spans="1:12" ht="15.75" thickBot="1">
      <c r="A44" s="109" t="s">
        <v>25</v>
      </c>
      <c r="B44" s="110"/>
      <c r="C44" s="110"/>
      <c r="D44" s="110"/>
      <c r="E44" s="110"/>
      <c r="F44" s="110"/>
      <c r="G44" s="110"/>
      <c r="H44" s="111"/>
      <c r="I44" s="178" t="s">
        <v>129</v>
      </c>
      <c r="J44" s="156"/>
      <c r="K44" s="156"/>
      <c r="L44" s="157"/>
    </row>
    <row r="45" spans="1:12">
      <c r="A45" s="142" t="s">
        <v>26</v>
      </c>
      <c r="B45" s="143"/>
      <c r="C45" s="143"/>
      <c r="D45" s="143"/>
      <c r="E45" s="143"/>
      <c r="F45" s="143"/>
      <c r="G45" s="143"/>
      <c r="H45" s="144"/>
      <c r="I45" s="158" t="s">
        <v>130</v>
      </c>
      <c r="J45" s="100"/>
      <c r="K45" s="100"/>
      <c r="L45" s="101"/>
    </row>
    <row r="46" spans="1:12" ht="15.75" thickBot="1">
      <c r="A46" s="145"/>
      <c r="B46" s="146"/>
      <c r="C46" s="146"/>
      <c r="D46" s="146"/>
      <c r="E46" s="146"/>
      <c r="F46" s="146"/>
      <c r="G46" s="146"/>
      <c r="H46" s="147"/>
      <c r="I46" s="159"/>
      <c r="J46" s="104"/>
      <c r="K46" s="104"/>
      <c r="L46" s="105"/>
    </row>
    <row r="47" spans="1:12">
      <c r="A47" s="142" t="s">
        <v>27</v>
      </c>
      <c r="B47" s="143"/>
      <c r="C47" s="143"/>
      <c r="D47" s="143"/>
      <c r="E47" s="143"/>
      <c r="F47" s="143"/>
      <c r="G47" s="143"/>
      <c r="H47" s="144"/>
      <c r="I47" s="158" t="s">
        <v>131</v>
      </c>
      <c r="J47" s="100"/>
      <c r="K47" s="100"/>
      <c r="L47" s="101"/>
    </row>
    <row r="48" spans="1:12" ht="15.75" thickBot="1">
      <c r="A48" s="145" t="s">
        <v>28</v>
      </c>
      <c r="B48" s="146"/>
      <c r="C48" s="146"/>
      <c r="D48" s="146"/>
      <c r="E48" s="146"/>
      <c r="F48" s="146"/>
      <c r="G48" s="146"/>
      <c r="H48" s="147"/>
      <c r="I48" s="159"/>
      <c r="J48" s="104"/>
      <c r="K48" s="104"/>
      <c r="L48" s="105"/>
    </row>
    <row r="49" spans="1:12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1:12" ht="15.75" thickBo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</row>
    <row r="51" spans="1:12">
      <c r="A51" s="179" t="s">
        <v>112</v>
      </c>
      <c r="B51" s="180"/>
      <c r="C51" s="180"/>
      <c r="D51" s="181"/>
      <c r="E51" s="13"/>
      <c r="F51" s="192" t="s">
        <v>113</v>
      </c>
      <c r="G51" s="193"/>
      <c r="H51" s="187" t="s">
        <v>29</v>
      </c>
      <c r="I51" s="189" t="s">
        <v>30</v>
      </c>
      <c r="J51" s="190"/>
      <c r="K51" s="190"/>
      <c r="L51" s="191"/>
    </row>
    <row r="52" spans="1:12" ht="15.75" thickBot="1">
      <c r="A52" s="182"/>
      <c r="B52" s="183"/>
      <c r="C52" s="183"/>
      <c r="D52" s="184"/>
      <c r="E52" s="14"/>
      <c r="F52" s="194"/>
      <c r="G52" s="195"/>
      <c r="H52" s="188"/>
      <c r="I52" s="173" t="s">
        <v>31</v>
      </c>
      <c r="J52" s="139"/>
      <c r="K52" s="139"/>
      <c r="L52" s="174"/>
    </row>
    <row r="53" spans="1:12" ht="15.75" thickBot="1">
      <c r="A53" s="168" t="s">
        <v>116</v>
      </c>
      <c r="B53" s="169"/>
      <c r="C53" s="169"/>
      <c r="D53" s="170"/>
      <c r="E53" s="15"/>
      <c r="F53" s="171"/>
      <c r="G53" s="114"/>
      <c r="H53" s="12"/>
      <c r="I53" s="175"/>
      <c r="J53" s="176"/>
      <c r="K53" s="176"/>
      <c r="L53" s="177"/>
    </row>
    <row r="54" spans="1:12" ht="15.75" thickBot="1">
      <c r="A54" s="168" t="s">
        <v>132</v>
      </c>
      <c r="B54" s="169"/>
      <c r="C54" s="169"/>
      <c r="D54" s="170"/>
      <c r="E54" s="15"/>
      <c r="F54" s="171">
        <v>160</v>
      </c>
      <c r="G54" s="114"/>
      <c r="H54" s="25">
        <f>I54/F54</f>
        <v>35299.640249999997</v>
      </c>
      <c r="I54" s="165">
        <f>58994.84+5588947.6</f>
        <v>5647942.4399999995</v>
      </c>
      <c r="J54" s="166"/>
      <c r="K54" s="166"/>
      <c r="L54" s="167"/>
    </row>
    <row r="55" spans="1:12" ht="15.75" thickBot="1">
      <c r="A55" s="168" t="s">
        <v>169</v>
      </c>
      <c r="B55" s="169"/>
      <c r="C55" s="169"/>
      <c r="D55" s="170"/>
      <c r="E55" s="15"/>
      <c r="F55" s="171">
        <v>160</v>
      </c>
      <c r="G55" s="114"/>
      <c r="H55" s="25">
        <f>I55/F55</f>
        <v>38737.610874999998</v>
      </c>
      <c r="I55" s="165">
        <f>6198017.74</f>
        <v>6198017.7400000002</v>
      </c>
      <c r="J55" s="166"/>
      <c r="K55" s="166"/>
      <c r="L55" s="167"/>
    </row>
    <row r="56" spans="1:12" ht="15.75" thickBot="1">
      <c r="A56" s="168" t="s">
        <v>117</v>
      </c>
      <c r="B56" s="169"/>
      <c r="C56" s="169"/>
      <c r="D56" s="170"/>
      <c r="E56" s="15"/>
      <c r="F56" s="171"/>
      <c r="G56" s="114"/>
      <c r="H56" s="25"/>
      <c r="I56" s="165"/>
      <c r="J56" s="166"/>
      <c r="K56" s="166"/>
      <c r="L56" s="167"/>
    </row>
    <row r="57" spans="1:12" ht="15.75" thickBot="1">
      <c r="A57" s="168"/>
      <c r="B57" s="169"/>
      <c r="C57" s="169"/>
      <c r="D57" s="170"/>
      <c r="E57" s="15"/>
      <c r="F57" s="171"/>
      <c r="G57" s="114"/>
      <c r="H57" s="25"/>
      <c r="I57" s="165"/>
      <c r="J57" s="166"/>
      <c r="K57" s="166"/>
      <c r="L57" s="167"/>
    </row>
    <row r="58" spans="1:12" ht="15.75" thickBot="1">
      <c r="A58" s="168"/>
      <c r="B58" s="169"/>
      <c r="C58" s="169"/>
      <c r="D58" s="170"/>
      <c r="E58" s="15"/>
      <c r="F58" s="171"/>
      <c r="G58" s="114"/>
      <c r="H58" s="25"/>
      <c r="I58" s="165"/>
      <c r="J58" s="166"/>
      <c r="K58" s="166"/>
      <c r="L58" s="167"/>
    </row>
    <row r="59" spans="1:12" ht="36.75" customHeight="1" thickBot="1">
      <c r="A59" s="168" t="s">
        <v>32</v>
      </c>
      <c r="B59" s="169"/>
      <c r="C59" s="169"/>
      <c r="D59" s="172"/>
      <c r="E59" s="15"/>
      <c r="F59" s="112"/>
      <c r="G59" s="114"/>
      <c r="H59" s="25"/>
      <c r="I59" s="165"/>
      <c r="J59" s="166"/>
      <c r="K59" s="166"/>
      <c r="L59" s="167"/>
    </row>
    <row r="60" spans="1:12" ht="15.75" thickBot="1">
      <c r="A60" s="168" t="s">
        <v>133</v>
      </c>
      <c r="B60" s="169"/>
      <c r="C60" s="169"/>
      <c r="D60" s="170"/>
      <c r="E60" s="15"/>
      <c r="F60" s="171">
        <v>160</v>
      </c>
      <c r="G60" s="114"/>
      <c r="H60" s="25">
        <f>I60/F60</f>
        <v>13107.458124999999</v>
      </c>
      <c r="I60" s="165">
        <f>2168329.3-71136</f>
        <v>2097193.2999999998</v>
      </c>
      <c r="J60" s="166"/>
      <c r="K60" s="166"/>
      <c r="L60" s="167"/>
    </row>
    <row r="61" spans="1:12" ht="15.75" thickBot="1">
      <c r="A61" s="168"/>
      <c r="B61" s="169"/>
      <c r="C61" s="169"/>
      <c r="D61" s="170"/>
      <c r="E61" s="15"/>
      <c r="F61" s="171"/>
      <c r="G61" s="114"/>
      <c r="H61" s="12"/>
      <c r="I61" s="200"/>
      <c r="J61" s="201"/>
      <c r="K61" s="201"/>
      <c r="L61" s="202"/>
    </row>
    <row r="62" spans="1:12" ht="15.75" thickBot="1">
      <c r="A62" s="168"/>
      <c r="B62" s="169"/>
      <c r="C62" s="169"/>
      <c r="D62" s="170"/>
      <c r="E62" s="15"/>
      <c r="F62" s="171"/>
      <c r="G62" s="114"/>
      <c r="H62" s="12"/>
      <c r="I62" s="200"/>
      <c r="J62" s="201"/>
      <c r="K62" s="201"/>
      <c r="L62" s="202"/>
    </row>
    <row r="63" spans="1:1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1:1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>
      <c r="A69" s="115" t="s">
        <v>118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 ht="15" customHeight="1">
      <c r="A70" s="196" t="s">
        <v>148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</row>
    <row r="71" spans="1:12" ht="15.75" thickBot="1">
      <c r="A71" s="196" t="s">
        <v>33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</row>
    <row r="72" spans="1:12" ht="15.75" thickBot="1">
      <c r="A72" s="197" t="s">
        <v>112</v>
      </c>
      <c r="B72" s="198"/>
      <c r="C72" s="198"/>
      <c r="D72" s="198"/>
      <c r="E72" s="198"/>
      <c r="F72" s="199"/>
      <c r="G72" s="179" t="s">
        <v>34</v>
      </c>
      <c r="H72" s="180"/>
      <c r="I72" s="193"/>
      <c r="J72" s="203"/>
      <c r="K72" s="203"/>
      <c r="L72" s="203"/>
    </row>
    <row r="73" spans="1:12" ht="15.75" thickBot="1">
      <c r="A73" s="178">
        <v>1</v>
      </c>
      <c r="B73" s="156"/>
      <c r="C73" s="156"/>
      <c r="D73" s="156"/>
      <c r="E73" s="156"/>
      <c r="F73" s="156"/>
      <c r="G73" s="178">
        <v>2</v>
      </c>
      <c r="H73" s="156"/>
      <c r="I73" s="157"/>
      <c r="J73" s="196"/>
      <c r="K73" s="196"/>
      <c r="L73" s="196"/>
    </row>
    <row r="74" spans="1:12">
      <c r="A74" s="119" t="s">
        <v>35</v>
      </c>
      <c r="B74" s="120"/>
      <c r="C74" s="120"/>
      <c r="D74" s="120"/>
      <c r="E74" s="120"/>
      <c r="F74" s="120"/>
      <c r="G74" s="119">
        <v>35130.5</v>
      </c>
      <c r="H74" s="120"/>
      <c r="I74" s="121"/>
      <c r="J74" s="196"/>
      <c r="K74" s="196"/>
      <c r="L74" s="196"/>
    </row>
    <row r="75" spans="1:12" ht="15.75" thickBot="1">
      <c r="A75" s="122"/>
      <c r="B75" s="123"/>
      <c r="C75" s="123"/>
      <c r="D75" s="123"/>
      <c r="E75" s="123"/>
      <c r="F75" s="123"/>
      <c r="G75" s="122"/>
      <c r="H75" s="123"/>
      <c r="I75" s="124"/>
      <c r="J75" s="196"/>
      <c r="K75" s="196"/>
      <c r="L75" s="196"/>
    </row>
    <row r="76" spans="1:12" ht="36" customHeight="1" thickBot="1">
      <c r="A76" s="106" t="s">
        <v>36</v>
      </c>
      <c r="B76" s="107"/>
      <c r="C76" s="107"/>
      <c r="D76" s="107"/>
      <c r="E76" s="107"/>
      <c r="F76" s="107"/>
      <c r="G76" s="106">
        <v>27364.9</v>
      </c>
      <c r="H76" s="107"/>
      <c r="I76" s="108"/>
      <c r="J76" s="196"/>
      <c r="K76" s="196"/>
      <c r="L76" s="196"/>
    </row>
    <row r="77" spans="1:12" ht="39.75" customHeight="1" thickBot="1">
      <c r="A77" s="158" t="s">
        <v>37</v>
      </c>
      <c r="B77" s="100"/>
      <c r="C77" s="100"/>
      <c r="D77" s="100"/>
      <c r="E77" s="100"/>
      <c r="F77" s="100"/>
      <c r="G77" s="158">
        <v>21755.9</v>
      </c>
      <c r="H77" s="100"/>
      <c r="I77" s="101"/>
      <c r="J77" s="196"/>
      <c r="K77" s="196"/>
      <c r="L77" s="196"/>
    </row>
    <row r="78" spans="1:12" ht="33" customHeight="1" thickBot="1">
      <c r="A78" s="106" t="s">
        <v>38</v>
      </c>
      <c r="B78" s="107"/>
      <c r="C78" s="107"/>
      <c r="D78" s="107"/>
      <c r="E78" s="107"/>
      <c r="F78" s="107"/>
      <c r="G78" s="106"/>
      <c r="H78" s="107"/>
      <c r="I78" s="108"/>
      <c r="J78" s="196"/>
      <c r="K78" s="196"/>
      <c r="L78" s="196"/>
    </row>
    <row r="79" spans="1:12" ht="36" customHeight="1" thickBot="1">
      <c r="A79" s="158" t="s">
        <v>39</v>
      </c>
      <c r="B79" s="100"/>
      <c r="C79" s="100"/>
      <c r="D79" s="100"/>
      <c r="E79" s="100"/>
      <c r="F79" s="100"/>
      <c r="G79" s="158"/>
      <c r="H79" s="100"/>
      <c r="I79" s="101"/>
      <c r="J79" s="196"/>
      <c r="K79" s="196"/>
      <c r="L79" s="196"/>
    </row>
    <row r="80" spans="1:12" ht="37.5" customHeight="1" thickBot="1">
      <c r="A80" s="106" t="s">
        <v>40</v>
      </c>
      <c r="B80" s="107"/>
      <c r="C80" s="107"/>
      <c r="D80" s="107"/>
      <c r="E80" s="107"/>
      <c r="F80" s="107"/>
      <c r="G80" s="106"/>
      <c r="H80" s="107"/>
      <c r="I80" s="108"/>
      <c r="J80" s="196"/>
      <c r="K80" s="196"/>
      <c r="L80" s="196"/>
    </row>
    <row r="81" spans="1:31" ht="15.75" thickBot="1">
      <c r="A81" s="158"/>
      <c r="B81" s="100"/>
      <c r="C81" s="100"/>
      <c r="D81" s="100"/>
      <c r="E81" s="100"/>
      <c r="F81" s="100"/>
      <c r="G81" s="158"/>
      <c r="H81" s="100"/>
      <c r="I81" s="101"/>
      <c r="J81" s="196"/>
      <c r="K81" s="196"/>
      <c r="L81" s="196"/>
    </row>
    <row r="82" spans="1:31" ht="29.25" customHeight="1" thickBot="1">
      <c r="A82" s="106" t="s">
        <v>41</v>
      </c>
      <c r="B82" s="107"/>
      <c r="C82" s="107"/>
      <c r="D82" s="107"/>
      <c r="E82" s="107"/>
      <c r="F82" s="107"/>
      <c r="G82" s="106"/>
      <c r="H82" s="107"/>
      <c r="I82" s="108"/>
      <c r="J82" s="196"/>
      <c r="K82" s="196"/>
      <c r="L82" s="196"/>
    </row>
    <row r="83" spans="1:31" ht="15.75" thickBot="1">
      <c r="A83" s="158" t="s">
        <v>42</v>
      </c>
      <c r="B83" s="100"/>
      <c r="C83" s="100"/>
      <c r="D83" s="100"/>
      <c r="E83" s="100"/>
      <c r="F83" s="100"/>
      <c r="G83" s="158"/>
      <c r="H83" s="100"/>
      <c r="I83" s="101"/>
      <c r="J83" s="196"/>
      <c r="K83" s="196"/>
      <c r="L83" s="196"/>
    </row>
    <row r="84" spans="1:31" ht="15.75" thickBot="1">
      <c r="A84" s="106" t="s">
        <v>43</v>
      </c>
      <c r="B84" s="107"/>
      <c r="C84" s="107"/>
      <c r="D84" s="107"/>
      <c r="E84" s="107"/>
      <c r="F84" s="107"/>
      <c r="G84" s="112"/>
      <c r="H84" s="113"/>
      <c r="I84" s="114"/>
      <c r="J84" s="204"/>
      <c r="K84" s="204"/>
      <c r="L84" s="204"/>
    </row>
    <row r="85" spans="1:31" ht="15.75" thickBot="1">
      <c r="A85" s="106" t="s">
        <v>44</v>
      </c>
      <c r="B85" s="107"/>
      <c r="C85" s="107"/>
      <c r="D85" s="107"/>
      <c r="E85" s="107"/>
      <c r="F85" s="107"/>
      <c r="G85" s="106"/>
      <c r="H85" s="107"/>
      <c r="I85" s="108"/>
      <c r="J85" s="196"/>
      <c r="K85" s="196"/>
      <c r="L85" s="196"/>
    </row>
    <row r="86" spans="1:31" ht="15.75" thickBot="1">
      <c r="A86" s="158" t="s">
        <v>45</v>
      </c>
      <c r="B86" s="100"/>
      <c r="C86" s="100"/>
      <c r="D86" s="100"/>
      <c r="E86" s="100"/>
      <c r="F86" s="100"/>
      <c r="G86" s="158">
        <v>448.24</v>
      </c>
      <c r="H86" s="100"/>
      <c r="I86" s="101"/>
      <c r="J86" s="196"/>
      <c r="K86" s="196"/>
      <c r="L86" s="196"/>
    </row>
    <row r="87" spans="1:31">
      <c r="A87" s="158" t="s">
        <v>46</v>
      </c>
      <c r="B87" s="100"/>
      <c r="C87" s="100"/>
      <c r="D87" s="100"/>
      <c r="E87" s="100"/>
      <c r="F87" s="100"/>
      <c r="G87" s="158"/>
      <c r="H87" s="100"/>
      <c r="I87" s="101"/>
      <c r="J87" s="196"/>
      <c r="K87" s="196"/>
      <c r="L87" s="196"/>
    </row>
    <row r="88" spans="1:31" ht="15.75" thickBot="1">
      <c r="A88" s="129"/>
      <c r="B88" s="162"/>
      <c r="C88" s="162"/>
      <c r="D88" s="162"/>
      <c r="E88" s="162"/>
      <c r="F88" s="162"/>
      <c r="G88" s="129"/>
      <c r="H88" s="162"/>
      <c r="I88" s="103"/>
      <c r="J88" s="196"/>
      <c r="K88" s="196"/>
      <c r="L88" s="196"/>
    </row>
    <row r="89" spans="1:31" ht="26.25" customHeight="1" thickBot="1">
      <c r="A89" s="158" t="s">
        <v>47</v>
      </c>
      <c r="B89" s="100"/>
      <c r="C89" s="100"/>
      <c r="D89" s="100"/>
      <c r="E89" s="100"/>
      <c r="F89" s="100"/>
      <c r="G89" s="148">
        <v>448.24</v>
      </c>
      <c r="H89" s="149"/>
      <c r="I89" s="150"/>
      <c r="J89" s="196"/>
      <c r="K89" s="196"/>
      <c r="L89" s="196"/>
    </row>
    <row r="90" spans="1:31" ht="37.5" customHeight="1" thickBot="1">
      <c r="A90" s="106" t="s">
        <v>48</v>
      </c>
      <c r="B90" s="107"/>
      <c r="C90" s="107"/>
      <c r="D90" s="107"/>
      <c r="E90" s="107"/>
      <c r="F90" s="107"/>
      <c r="G90" s="106"/>
      <c r="H90" s="107"/>
      <c r="I90" s="108"/>
      <c r="J90" s="196"/>
      <c r="K90" s="196"/>
      <c r="L90" s="196"/>
    </row>
    <row r="91" spans="1:3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1:31" ht="15.75" customHeight="1">
      <c r="A92" s="115" t="s">
        <v>121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P92" s="26"/>
      <c r="Q92" s="26"/>
      <c r="R92" s="26"/>
      <c r="S92" s="26"/>
      <c r="T92" s="26"/>
      <c r="U92" s="26"/>
      <c r="V92" s="26"/>
      <c r="W92" s="26"/>
    </row>
    <row r="93" spans="1:31" ht="15" customHeight="1">
      <c r="A93" s="196" t="s">
        <v>147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P93" s="26"/>
      <c r="Q93" s="26"/>
      <c r="R93" s="26"/>
      <c r="S93" s="26"/>
      <c r="T93" s="26"/>
      <c r="U93" s="26"/>
      <c r="V93" s="26"/>
      <c r="W93" s="26"/>
    </row>
    <row r="94" spans="1:31" ht="15.75" thickBo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P94" s="26"/>
      <c r="Q94" s="26"/>
      <c r="R94" s="26"/>
      <c r="S94" s="26"/>
      <c r="T94" s="26"/>
      <c r="U94" s="26"/>
      <c r="V94" s="26"/>
      <c r="W94" s="26"/>
    </row>
    <row r="95" spans="1:31" ht="34.5" customHeight="1" thickBot="1">
      <c r="A95" s="212" t="s">
        <v>112</v>
      </c>
      <c r="B95" s="212"/>
      <c r="C95" s="212"/>
      <c r="D95" s="212"/>
      <c r="E95" s="205" t="s">
        <v>49</v>
      </c>
      <c r="F95" s="211" t="s">
        <v>114</v>
      </c>
      <c r="G95" s="211"/>
      <c r="H95" s="178" t="s">
        <v>50</v>
      </c>
      <c r="I95" s="217"/>
      <c r="J95" s="217"/>
      <c r="K95" s="217"/>
      <c r="L95" s="217"/>
      <c r="M95" s="217"/>
      <c r="N95" s="217"/>
      <c r="O95" s="218"/>
      <c r="P95" s="230" t="s">
        <v>51</v>
      </c>
      <c r="Q95" s="231"/>
      <c r="R95" s="231"/>
      <c r="S95" s="231"/>
      <c r="T95" s="231"/>
      <c r="U95" s="231"/>
      <c r="V95" s="231"/>
      <c r="W95" s="232"/>
      <c r="X95" s="178" t="s">
        <v>52</v>
      </c>
      <c r="Y95" s="217"/>
      <c r="Z95" s="217"/>
      <c r="AA95" s="217"/>
      <c r="AB95" s="217"/>
      <c r="AC95" s="217"/>
      <c r="AD95" s="217"/>
      <c r="AE95" s="218"/>
    </row>
    <row r="96" spans="1:31" ht="15.75" thickBot="1">
      <c r="A96" s="212"/>
      <c r="B96" s="212"/>
      <c r="C96" s="212"/>
      <c r="D96" s="212"/>
      <c r="E96" s="206"/>
      <c r="F96" s="211"/>
      <c r="G96" s="178"/>
      <c r="H96" s="222" t="s">
        <v>5</v>
      </c>
      <c r="I96" s="213" t="s">
        <v>53</v>
      </c>
      <c r="J96" s="214"/>
      <c r="K96" s="214"/>
      <c r="L96" s="214"/>
      <c r="M96" s="214"/>
      <c r="N96" s="214"/>
      <c r="O96" s="215"/>
      <c r="P96" s="235" t="s">
        <v>5</v>
      </c>
      <c r="Q96" s="238" t="s">
        <v>53</v>
      </c>
      <c r="R96" s="239"/>
      <c r="S96" s="239"/>
      <c r="T96" s="239"/>
      <c r="U96" s="239"/>
      <c r="V96" s="239"/>
      <c r="W96" s="240"/>
      <c r="X96" s="222" t="s">
        <v>5</v>
      </c>
      <c r="Y96" s="213" t="s">
        <v>53</v>
      </c>
      <c r="Z96" s="214"/>
      <c r="AA96" s="214"/>
      <c r="AB96" s="214"/>
      <c r="AC96" s="214"/>
      <c r="AD96" s="214"/>
      <c r="AE96" s="215"/>
    </row>
    <row r="97" spans="1:32" ht="62.25" customHeight="1" thickBot="1">
      <c r="A97" s="212"/>
      <c r="B97" s="212"/>
      <c r="C97" s="212"/>
      <c r="D97" s="212"/>
      <c r="E97" s="206"/>
      <c r="F97" s="211"/>
      <c r="G97" s="178"/>
      <c r="H97" s="223"/>
      <c r="I97" s="219" t="s">
        <v>115</v>
      </c>
      <c r="J97" s="207" t="s">
        <v>54</v>
      </c>
      <c r="K97" s="208"/>
      <c r="L97" s="220" t="s">
        <v>55</v>
      </c>
      <c r="M97" s="220" t="s">
        <v>56</v>
      </c>
      <c r="N97" s="216" t="s">
        <v>57</v>
      </c>
      <c r="O97" s="199"/>
      <c r="P97" s="236"/>
      <c r="Q97" s="233" t="s">
        <v>115</v>
      </c>
      <c r="R97" s="250" t="s">
        <v>54</v>
      </c>
      <c r="S97" s="251"/>
      <c r="T97" s="247" t="s">
        <v>55</v>
      </c>
      <c r="U97" s="247" t="s">
        <v>56</v>
      </c>
      <c r="V97" s="241" t="s">
        <v>57</v>
      </c>
      <c r="W97" s="242"/>
      <c r="X97" s="223"/>
      <c r="Y97" s="219" t="s">
        <v>115</v>
      </c>
      <c r="Z97" s="207" t="s">
        <v>54</v>
      </c>
      <c r="AA97" s="208"/>
      <c r="AB97" s="220" t="s">
        <v>55</v>
      </c>
      <c r="AC97" s="220" t="s">
        <v>56</v>
      </c>
      <c r="AD97" s="216" t="s">
        <v>57</v>
      </c>
      <c r="AE97" s="199"/>
    </row>
    <row r="98" spans="1:32" ht="62.25" customHeight="1" thickBot="1">
      <c r="A98" s="205"/>
      <c r="B98" s="205"/>
      <c r="C98" s="205"/>
      <c r="D98" s="205"/>
      <c r="E98" s="206"/>
      <c r="F98" s="187"/>
      <c r="G98" s="189"/>
      <c r="H98" s="224"/>
      <c r="I98" s="209"/>
      <c r="J98" s="209"/>
      <c r="K98" s="210"/>
      <c r="L98" s="221"/>
      <c r="M98" s="225"/>
      <c r="N98" s="17" t="s">
        <v>110</v>
      </c>
      <c r="O98" s="24" t="s">
        <v>58</v>
      </c>
      <c r="P98" s="237"/>
      <c r="Q98" s="234"/>
      <c r="R98" s="234"/>
      <c r="S98" s="252"/>
      <c r="T98" s="248"/>
      <c r="U98" s="249"/>
      <c r="V98" s="27" t="s">
        <v>110</v>
      </c>
      <c r="W98" s="28" t="s">
        <v>58</v>
      </c>
      <c r="X98" s="224"/>
      <c r="Y98" s="209"/>
      <c r="Z98" s="209"/>
      <c r="AA98" s="210"/>
      <c r="AB98" s="221"/>
      <c r="AC98" s="225"/>
      <c r="AD98" s="17" t="s">
        <v>110</v>
      </c>
      <c r="AE98" s="24" t="s">
        <v>58</v>
      </c>
    </row>
    <row r="99" spans="1:32" ht="15.75" thickBot="1">
      <c r="A99" s="255">
        <v>1</v>
      </c>
      <c r="B99" s="256"/>
      <c r="C99" s="256"/>
      <c r="D99" s="257"/>
      <c r="E99" s="16">
        <v>2</v>
      </c>
      <c r="F99" s="178">
        <v>3</v>
      </c>
      <c r="G99" s="229"/>
      <c r="H99" s="18">
        <v>4</v>
      </c>
      <c r="I99" s="19">
        <v>5</v>
      </c>
      <c r="J99" s="227">
        <v>6</v>
      </c>
      <c r="K99" s="228"/>
      <c r="L99" s="19">
        <v>7</v>
      </c>
      <c r="M99" s="20">
        <v>8</v>
      </c>
      <c r="N99" s="21">
        <v>9</v>
      </c>
      <c r="O99" s="22">
        <v>10</v>
      </c>
      <c r="P99" s="29">
        <v>4</v>
      </c>
      <c r="Q99" s="30">
        <v>5</v>
      </c>
      <c r="R99" s="253">
        <v>6</v>
      </c>
      <c r="S99" s="254"/>
      <c r="T99" s="30">
        <v>7</v>
      </c>
      <c r="U99" s="31">
        <v>8</v>
      </c>
      <c r="V99" s="32">
        <v>9</v>
      </c>
      <c r="W99" s="33">
        <v>10</v>
      </c>
      <c r="X99" s="18">
        <v>4</v>
      </c>
      <c r="Y99" s="19">
        <v>5</v>
      </c>
      <c r="Z99" s="227">
        <v>6</v>
      </c>
      <c r="AA99" s="228"/>
      <c r="AB99" s="19">
        <v>7</v>
      </c>
      <c r="AC99" s="20">
        <v>8</v>
      </c>
      <c r="AD99" s="21">
        <v>9</v>
      </c>
      <c r="AE99" s="22">
        <v>10</v>
      </c>
    </row>
    <row r="100" spans="1:32" ht="35.25" customHeight="1" thickBot="1">
      <c r="A100" s="260" t="s">
        <v>59</v>
      </c>
      <c r="B100" s="260"/>
      <c r="C100" s="260"/>
      <c r="D100" s="260"/>
      <c r="E100" s="46">
        <v>100</v>
      </c>
      <c r="F100" s="261" t="s">
        <v>111</v>
      </c>
      <c r="G100" s="261"/>
      <c r="H100" s="47">
        <f>H103+H106+H107</f>
        <v>14014289.48</v>
      </c>
      <c r="I100" s="48">
        <f>I103</f>
        <v>11845960.18</v>
      </c>
      <c r="J100" s="245">
        <f>J106</f>
        <v>0</v>
      </c>
      <c r="K100" s="246"/>
      <c r="L100" s="49"/>
      <c r="M100" s="43"/>
      <c r="N100" s="44">
        <f>N101+N102+N103+N104+N105+N107+N108</f>
        <v>2168329.2999999998</v>
      </c>
      <c r="O100" s="45"/>
      <c r="P100" s="47">
        <f>Q100+R100+T100+U100+V100+W100</f>
        <v>14072075.560000002</v>
      </c>
      <c r="Q100" s="48">
        <f>Q103</f>
        <v>11903746.260000002</v>
      </c>
      <c r="R100" s="245">
        <f>R106</f>
        <v>0</v>
      </c>
      <c r="S100" s="246"/>
      <c r="T100" s="49">
        <f>L100</f>
        <v>0</v>
      </c>
      <c r="U100" s="43">
        <f>M100</f>
        <v>0</v>
      </c>
      <c r="V100" s="44">
        <f>N100</f>
        <v>2168329.2999999998</v>
      </c>
      <c r="W100" s="45">
        <f>O100</f>
        <v>0</v>
      </c>
      <c r="X100" s="47">
        <f>P100</f>
        <v>14072075.560000002</v>
      </c>
      <c r="Y100" s="48">
        <f>Y103</f>
        <v>11903746.260000002</v>
      </c>
      <c r="Z100" s="245">
        <f>Z106</f>
        <v>0</v>
      </c>
      <c r="AA100" s="246"/>
      <c r="AB100" s="49">
        <f>T100</f>
        <v>0</v>
      </c>
      <c r="AC100" s="43">
        <f>U100</f>
        <v>0</v>
      </c>
      <c r="AD100" s="44">
        <f>V100</f>
        <v>2168329.2999999998</v>
      </c>
      <c r="AE100" s="45">
        <f>W100</f>
        <v>0</v>
      </c>
      <c r="AF100" s="50"/>
    </row>
    <row r="101" spans="1:32" ht="42.75" customHeight="1" thickBot="1">
      <c r="A101" s="258" t="s">
        <v>60</v>
      </c>
      <c r="B101" s="258"/>
      <c r="C101" s="258"/>
      <c r="D101" s="258"/>
      <c r="E101" s="51">
        <v>110</v>
      </c>
      <c r="F101" s="226" t="s">
        <v>134</v>
      </c>
      <c r="G101" s="226"/>
      <c r="H101" s="40"/>
      <c r="I101" s="41" t="s">
        <v>111</v>
      </c>
      <c r="J101" s="243" t="s">
        <v>111</v>
      </c>
      <c r="K101" s="244"/>
      <c r="L101" s="42" t="s">
        <v>111</v>
      </c>
      <c r="M101" s="43" t="s">
        <v>111</v>
      </c>
      <c r="N101" s="44"/>
      <c r="O101" s="45" t="s">
        <v>111</v>
      </c>
      <c r="P101" s="40"/>
      <c r="Q101" s="41" t="s">
        <v>111</v>
      </c>
      <c r="R101" s="243" t="s">
        <v>111</v>
      </c>
      <c r="S101" s="244"/>
      <c r="T101" s="42" t="s">
        <v>111</v>
      </c>
      <c r="U101" s="43" t="s">
        <v>111</v>
      </c>
      <c r="V101" s="44">
        <f>N101</f>
        <v>0</v>
      </c>
      <c r="W101" s="45" t="s">
        <v>111</v>
      </c>
      <c r="X101" s="40"/>
      <c r="Y101" s="41" t="s">
        <v>111</v>
      </c>
      <c r="Z101" s="243" t="s">
        <v>111</v>
      </c>
      <c r="AA101" s="244"/>
      <c r="AB101" s="42" t="s">
        <v>111</v>
      </c>
      <c r="AC101" s="43" t="s">
        <v>111</v>
      </c>
      <c r="AD101" s="44">
        <f>V101</f>
        <v>0</v>
      </c>
      <c r="AE101" s="45" t="s">
        <v>111</v>
      </c>
      <c r="AF101" s="50"/>
    </row>
    <row r="102" spans="1:32" ht="15.75" thickBot="1">
      <c r="A102" s="262"/>
      <c r="B102" s="262"/>
      <c r="C102" s="262"/>
      <c r="D102" s="262"/>
      <c r="E102" s="52"/>
      <c r="F102" s="226"/>
      <c r="G102" s="226"/>
      <c r="H102" s="40"/>
      <c r="I102" s="41"/>
      <c r="J102" s="243"/>
      <c r="K102" s="244"/>
      <c r="L102" s="42"/>
      <c r="M102" s="43"/>
      <c r="N102" s="44"/>
      <c r="O102" s="45"/>
      <c r="P102" s="40"/>
      <c r="Q102" s="41"/>
      <c r="R102" s="243"/>
      <c r="S102" s="244"/>
      <c r="T102" s="42"/>
      <c r="U102" s="43"/>
      <c r="V102" s="44"/>
      <c r="W102" s="45"/>
      <c r="X102" s="40"/>
      <c r="Y102" s="41"/>
      <c r="Z102" s="243"/>
      <c r="AA102" s="244"/>
      <c r="AB102" s="42"/>
      <c r="AC102" s="43"/>
      <c r="AD102" s="44"/>
      <c r="AE102" s="45"/>
      <c r="AF102" s="50"/>
    </row>
    <row r="103" spans="1:32" ht="15.75" thickBot="1">
      <c r="A103" s="258" t="s">
        <v>61</v>
      </c>
      <c r="B103" s="258"/>
      <c r="C103" s="258"/>
      <c r="D103" s="258"/>
      <c r="E103" s="51">
        <v>120</v>
      </c>
      <c r="F103" s="259">
        <v>130</v>
      </c>
      <c r="G103" s="259"/>
      <c r="H103" s="40">
        <f>I103+N103</f>
        <v>13943153.48</v>
      </c>
      <c r="I103" s="41">
        <f>I110</f>
        <v>11845960.18</v>
      </c>
      <c r="J103" s="243" t="s">
        <v>111</v>
      </c>
      <c r="K103" s="244"/>
      <c r="L103" s="42" t="s">
        <v>111</v>
      </c>
      <c r="M103" s="43"/>
      <c r="N103" s="44">
        <f>2168329.3-71136</f>
        <v>2097193.2999999998</v>
      </c>
      <c r="O103" s="45"/>
      <c r="P103" s="40">
        <f>Q103+U103+V103+W103</f>
        <v>14000939.560000002</v>
      </c>
      <c r="Q103" s="41">
        <f>Q110</f>
        <v>11903746.260000002</v>
      </c>
      <c r="R103" s="243" t="s">
        <v>111</v>
      </c>
      <c r="S103" s="244"/>
      <c r="T103" s="42" t="s">
        <v>111</v>
      </c>
      <c r="U103" s="43">
        <f>M103</f>
        <v>0</v>
      </c>
      <c r="V103" s="44">
        <f>N103</f>
        <v>2097193.2999999998</v>
      </c>
      <c r="W103" s="45"/>
      <c r="X103" s="40">
        <f>P103</f>
        <v>14000939.560000002</v>
      </c>
      <c r="Y103" s="41">
        <f>Q103</f>
        <v>11903746.260000002</v>
      </c>
      <c r="Z103" s="243" t="s">
        <v>111</v>
      </c>
      <c r="AA103" s="244"/>
      <c r="AB103" s="42" t="s">
        <v>111</v>
      </c>
      <c r="AC103" s="43">
        <f>U103</f>
        <v>0</v>
      </c>
      <c r="AD103" s="44">
        <f>V103</f>
        <v>2097193.2999999998</v>
      </c>
      <c r="AE103" s="45"/>
      <c r="AF103" s="50"/>
    </row>
    <row r="104" spans="1:32" ht="36" customHeight="1" thickBot="1">
      <c r="A104" s="258" t="s">
        <v>62</v>
      </c>
      <c r="B104" s="258"/>
      <c r="C104" s="258"/>
      <c r="D104" s="258"/>
      <c r="E104" s="52">
        <v>130</v>
      </c>
      <c r="F104" s="259"/>
      <c r="G104" s="259"/>
      <c r="H104" s="40"/>
      <c r="I104" s="41" t="s">
        <v>111</v>
      </c>
      <c r="J104" s="243" t="s">
        <v>111</v>
      </c>
      <c r="K104" s="244"/>
      <c r="L104" s="42" t="s">
        <v>111</v>
      </c>
      <c r="M104" s="43" t="s">
        <v>111</v>
      </c>
      <c r="N104" s="44"/>
      <c r="O104" s="45" t="s">
        <v>111</v>
      </c>
      <c r="P104" s="40"/>
      <c r="Q104" s="41" t="s">
        <v>111</v>
      </c>
      <c r="R104" s="243" t="s">
        <v>111</v>
      </c>
      <c r="S104" s="244"/>
      <c r="T104" s="42" t="s">
        <v>111</v>
      </c>
      <c r="U104" s="43" t="s">
        <v>111</v>
      </c>
      <c r="V104" s="44">
        <f>N104</f>
        <v>0</v>
      </c>
      <c r="W104" s="45" t="s">
        <v>111</v>
      </c>
      <c r="X104" s="40"/>
      <c r="Y104" s="41" t="s">
        <v>111</v>
      </c>
      <c r="Z104" s="243" t="s">
        <v>111</v>
      </c>
      <c r="AA104" s="244"/>
      <c r="AB104" s="42" t="s">
        <v>111</v>
      </c>
      <c r="AC104" s="43" t="s">
        <v>111</v>
      </c>
      <c r="AD104" s="44">
        <f>V104</f>
        <v>0</v>
      </c>
      <c r="AE104" s="45" t="s">
        <v>111</v>
      </c>
      <c r="AF104" s="50"/>
    </row>
    <row r="105" spans="1:32" ht="79.5" customHeight="1" thickBot="1">
      <c r="A105" s="262" t="s">
        <v>63</v>
      </c>
      <c r="B105" s="262"/>
      <c r="C105" s="262"/>
      <c r="D105" s="262"/>
      <c r="E105" s="52">
        <v>140</v>
      </c>
      <c r="F105" s="259"/>
      <c r="G105" s="259"/>
      <c r="H105" s="40"/>
      <c r="I105" s="41" t="s">
        <v>111</v>
      </c>
      <c r="J105" s="243" t="s">
        <v>111</v>
      </c>
      <c r="K105" s="244"/>
      <c r="L105" s="42" t="s">
        <v>111</v>
      </c>
      <c r="M105" s="43" t="s">
        <v>111</v>
      </c>
      <c r="N105" s="44"/>
      <c r="O105" s="45" t="s">
        <v>111</v>
      </c>
      <c r="P105" s="40"/>
      <c r="Q105" s="41" t="s">
        <v>111</v>
      </c>
      <c r="R105" s="243" t="s">
        <v>111</v>
      </c>
      <c r="S105" s="244"/>
      <c r="T105" s="42" t="s">
        <v>111</v>
      </c>
      <c r="U105" s="43" t="s">
        <v>111</v>
      </c>
      <c r="V105" s="44">
        <f>N105</f>
        <v>0</v>
      </c>
      <c r="W105" s="45" t="s">
        <v>111</v>
      </c>
      <c r="X105" s="40"/>
      <c r="Y105" s="41" t="s">
        <v>111</v>
      </c>
      <c r="Z105" s="243" t="s">
        <v>111</v>
      </c>
      <c r="AA105" s="244"/>
      <c r="AB105" s="42" t="s">
        <v>111</v>
      </c>
      <c r="AC105" s="43" t="s">
        <v>111</v>
      </c>
      <c r="AD105" s="44">
        <f>V105</f>
        <v>0</v>
      </c>
      <c r="AE105" s="45" t="s">
        <v>111</v>
      </c>
      <c r="AF105" s="50"/>
    </row>
    <row r="106" spans="1:32" ht="35.25" customHeight="1" thickBot="1">
      <c r="A106" s="262" t="s">
        <v>64</v>
      </c>
      <c r="B106" s="262"/>
      <c r="C106" s="262"/>
      <c r="D106" s="262"/>
      <c r="E106" s="52">
        <v>150</v>
      </c>
      <c r="F106" s="259">
        <v>180</v>
      </c>
      <c r="G106" s="259"/>
      <c r="H106" s="40">
        <f>J106</f>
        <v>0</v>
      </c>
      <c r="I106" s="41" t="s">
        <v>111</v>
      </c>
      <c r="J106" s="243">
        <f>J110</f>
        <v>0</v>
      </c>
      <c r="K106" s="244"/>
      <c r="L106" s="42"/>
      <c r="M106" s="43" t="s">
        <v>111</v>
      </c>
      <c r="N106" s="44" t="s">
        <v>111</v>
      </c>
      <c r="O106" s="45" t="s">
        <v>111</v>
      </c>
      <c r="P106" s="40">
        <f>R106+T106</f>
        <v>0</v>
      </c>
      <c r="Q106" s="41" t="s">
        <v>111</v>
      </c>
      <c r="R106" s="243">
        <f>J106</f>
        <v>0</v>
      </c>
      <c r="S106" s="244"/>
      <c r="T106" s="42">
        <f>L106</f>
        <v>0</v>
      </c>
      <c r="U106" s="43" t="s">
        <v>111</v>
      </c>
      <c r="V106" s="44" t="s">
        <v>111</v>
      </c>
      <c r="W106" s="45" t="s">
        <v>111</v>
      </c>
      <c r="X106" s="40">
        <f>P106</f>
        <v>0</v>
      </c>
      <c r="Y106" s="41" t="s">
        <v>111</v>
      </c>
      <c r="Z106" s="243">
        <f>R106</f>
        <v>0</v>
      </c>
      <c r="AA106" s="244"/>
      <c r="AB106" s="42">
        <f>T106</f>
        <v>0</v>
      </c>
      <c r="AC106" s="43" t="s">
        <v>111</v>
      </c>
      <c r="AD106" s="44" t="s">
        <v>111</v>
      </c>
      <c r="AE106" s="45" t="s">
        <v>111</v>
      </c>
      <c r="AF106" s="50"/>
    </row>
    <row r="107" spans="1:32" ht="15.75" thickBot="1">
      <c r="A107" s="262" t="s">
        <v>65</v>
      </c>
      <c r="B107" s="262"/>
      <c r="C107" s="262"/>
      <c r="D107" s="262"/>
      <c r="E107" s="52">
        <v>160</v>
      </c>
      <c r="F107" s="226" t="s">
        <v>168</v>
      </c>
      <c r="G107" s="226"/>
      <c r="H107" s="40">
        <f>N107</f>
        <v>71136</v>
      </c>
      <c r="I107" s="41" t="s">
        <v>111</v>
      </c>
      <c r="J107" s="243" t="s">
        <v>111</v>
      </c>
      <c r="K107" s="244"/>
      <c r="L107" s="42" t="s">
        <v>111</v>
      </c>
      <c r="M107" s="43" t="s">
        <v>111</v>
      </c>
      <c r="N107" s="44">
        <v>71136</v>
      </c>
      <c r="O107" s="45"/>
      <c r="P107" s="40">
        <f>V107</f>
        <v>71136</v>
      </c>
      <c r="Q107" s="41" t="s">
        <v>111</v>
      </c>
      <c r="R107" s="243" t="s">
        <v>111</v>
      </c>
      <c r="S107" s="244"/>
      <c r="T107" s="42" t="s">
        <v>111</v>
      </c>
      <c r="U107" s="43" t="s">
        <v>111</v>
      </c>
      <c r="V107" s="44">
        <f>N107</f>
        <v>71136</v>
      </c>
      <c r="W107" s="45"/>
      <c r="X107" s="40">
        <f>P107</f>
        <v>71136</v>
      </c>
      <c r="Y107" s="41" t="s">
        <v>111</v>
      </c>
      <c r="Z107" s="243" t="s">
        <v>111</v>
      </c>
      <c r="AA107" s="244"/>
      <c r="AB107" s="42" t="s">
        <v>111</v>
      </c>
      <c r="AC107" s="43" t="s">
        <v>111</v>
      </c>
      <c r="AD107" s="44">
        <f>V107</f>
        <v>71136</v>
      </c>
      <c r="AE107" s="45"/>
      <c r="AF107" s="50"/>
    </row>
    <row r="108" spans="1:32" ht="15.75" thickBot="1">
      <c r="A108" s="262" t="s">
        <v>66</v>
      </c>
      <c r="B108" s="262"/>
      <c r="C108" s="262"/>
      <c r="D108" s="262"/>
      <c r="E108" s="52">
        <v>180</v>
      </c>
      <c r="F108" s="259" t="s">
        <v>111</v>
      </c>
      <c r="G108" s="259"/>
      <c r="H108" s="40"/>
      <c r="I108" s="41" t="s">
        <v>111</v>
      </c>
      <c r="J108" s="243" t="s">
        <v>111</v>
      </c>
      <c r="K108" s="244"/>
      <c r="L108" s="42" t="s">
        <v>111</v>
      </c>
      <c r="M108" s="43" t="s">
        <v>111</v>
      </c>
      <c r="N108" s="44"/>
      <c r="O108" s="45" t="s">
        <v>111</v>
      </c>
      <c r="P108" s="40"/>
      <c r="Q108" s="41" t="s">
        <v>111</v>
      </c>
      <c r="R108" s="243" t="s">
        <v>111</v>
      </c>
      <c r="S108" s="244"/>
      <c r="T108" s="42" t="s">
        <v>111</v>
      </c>
      <c r="U108" s="43" t="s">
        <v>111</v>
      </c>
      <c r="V108" s="44"/>
      <c r="W108" s="45" t="s">
        <v>111</v>
      </c>
      <c r="X108" s="40"/>
      <c r="Y108" s="41" t="s">
        <v>111</v>
      </c>
      <c r="Z108" s="243" t="s">
        <v>111</v>
      </c>
      <c r="AA108" s="244"/>
      <c r="AB108" s="42" t="s">
        <v>111</v>
      </c>
      <c r="AC108" s="43" t="s">
        <v>111</v>
      </c>
      <c r="AD108" s="44"/>
      <c r="AE108" s="45" t="s">
        <v>111</v>
      </c>
      <c r="AF108" s="50"/>
    </row>
    <row r="109" spans="1:32" ht="16.5" thickBot="1">
      <c r="A109" s="266"/>
      <c r="B109" s="266"/>
      <c r="C109" s="266"/>
      <c r="D109" s="266"/>
      <c r="E109" s="53"/>
      <c r="F109" s="259"/>
      <c r="G109" s="259"/>
      <c r="H109" s="40"/>
      <c r="I109" s="41"/>
      <c r="J109" s="243"/>
      <c r="K109" s="244"/>
      <c r="L109" s="42"/>
      <c r="M109" s="43"/>
      <c r="N109" s="44"/>
      <c r="O109" s="45"/>
      <c r="P109" s="40"/>
      <c r="Q109" s="41"/>
      <c r="R109" s="243"/>
      <c r="S109" s="244"/>
      <c r="T109" s="42"/>
      <c r="U109" s="43"/>
      <c r="V109" s="44"/>
      <c r="W109" s="45"/>
      <c r="X109" s="40"/>
      <c r="Y109" s="41"/>
      <c r="Z109" s="243"/>
      <c r="AA109" s="244"/>
      <c r="AB109" s="42"/>
      <c r="AC109" s="43"/>
      <c r="AD109" s="44"/>
      <c r="AE109" s="45"/>
      <c r="AF109" s="50"/>
    </row>
    <row r="110" spans="1:32" ht="19.5" customHeight="1" thickBot="1">
      <c r="A110" s="267" t="s">
        <v>67</v>
      </c>
      <c r="B110" s="267"/>
      <c r="C110" s="267"/>
      <c r="D110" s="267"/>
      <c r="E110" s="52">
        <v>200</v>
      </c>
      <c r="F110" s="226" t="s">
        <v>135</v>
      </c>
      <c r="G110" s="226"/>
      <c r="H110" s="40">
        <f>I110+J110+N110</f>
        <v>14014289.48</v>
      </c>
      <c r="I110" s="41">
        <f>I111+I113+I115+I117+I119+I120</f>
        <v>11845960.18</v>
      </c>
      <c r="J110" s="243">
        <f>J112+J113+J115+J117+J119+J120</f>
        <v>0</v>
      </c>
      <c r="K110" s="244"/>
      <c r="L110" s="42">
        <f>L112+L113+L115+L117+L119+L120</f>
        <v>0</v>
      </c>
      <c r="M110" s="42">
        <f>M112+M113+M115+M117+M119+M120</f>
        <v>0</v>
      </c>
      <c r="N110" s="42">
        <f>N112+N113+N115+N117+N119+N120</f>
        <v>2168329.2999999998</v>
      </c>
      <c r="O110" s="45"/>
      <c r="P110" s="40">
        <f>Q110+V110</f>
        <v>14072075.560000002</v>
      </c>
      <c r="Q110" s="41">
        <f>Q111+Q113+Q115+Q117+Q119+Q120</f>
        <v>11903746.260000002</v>
      </c>
      <c r="R110" s="243">
        <f>J110</f>
        <v>0</v>
      </c>
      <c r="S110" s="244"/>
      <c r="T110" s="42">
        <f>L110</f>
        <v>0</v>
      </c>
      <c r="U110" s="43">
        <f>M110</f>
        <v>0</v>
      </c>
      <c r="V110" s="41">
        <f>V111+V120+V115</f>
        <v>2168329.2999999998</v>
      </c>
      <c r="W110" s="45"/>
      <c r="X110" s="40">
        <f>P110</f>
        <v>14072075.560000002</v>
      </c>
      <c r="Y110" s="41">
        <f>Q110</f>
        <v>11903746.260000002</v>
      </c>
      <c r="Z110" s="243">
        <f>R110</f>
        <v>0</v>
      </c>
      <c r="AA110" s="244"/>
      <c r="AB110" s="42">
        <f>T110</f>
        <v>0</v>
      </c>
      <c r="AC110" s="43">
        <f>U110</f>
        <v>0</v>
      </c>
      <c r="AD110" s="41">
        <f>AD111+AD120+AD115</f>
        <v>2168329.2999999998</v>
      </c>
      <c r="AE110" s="45"/>
      <c r="AF110" s="50"/>
    </row>
    <row r="111" spans="1:32" ht="33" customHeight="1" thickBot="1">
      <c r="A111" s="262" t="s">
        <v>68</v>
      </c>
      <c r="B111" s="262"/>
      <c r="C111" s="262"/>
      <c r="D111" s="262"/>
      <c r="E111" s="52">
        <v>210</v>
      </c>
      <c r="F111" s="259" t="s">
        <v>164</v>
      </c>
      <c r="G111" s="259"/>
      <c r="H111" s="40">
        <f>I111</f>
        <v>9194769.2300000004</v>
      </c>
      <c r="I111" s="41">
        <f>I112+8580</f>
        <v>9194769.2300000004</v>
      </c>
      <c r="J111" s="243"/>
      <c r="K111" s="244"/>
      <c r="L111" s="42"/>
      <c r="M111" s="43"/>
      <c r="N111" s="41"/>
      <c r="O111" s="45"/>
      <c r="P111" s="40">
        <f t="shared" ref="P111:Q113" si="0">H111</f>
        <v>9194769.2300000004</v>
      </c>
      <c r="Q111" s="41">
        <f t="shared" si="0"/>
        <v>9194769.2300000004</v>
      </c>
      <c r="R111" s="243"/>
      <c r="S111" s="244"/>
      <c r="T111" s="42"/>
      <c r="U111" s="43"/>
      <c r="V111" s="41"/>
      <c r="W111" s="45"/>
      <c r="X111" s="40">
        <f>P111</f>
        <v>9194769.2300000004</v>
      </c>
      <c r="Y111" s="41">
        <f>Q111</f>
        <v>9194769.2300000004</v>
      </c>
      <c r="Z111" s="243"/>
      <c r="AA111" s="244"/>
      <c r="AB111" s="42"/>
      <c r="AC111" s="43"/>
      <c r="AD111" s="41"/>
      <c r="AE111" s="45"/>
      <c r="AF111" s="50"/>
    </row>
    <row r="112" spans="1:32" ht="35.25" customHeight="1" thickBot="1">
      <c r="A112" s="262" t="s">
        <v>69</v>
      </c>
      <c r="B112" s="262"/>
      <c r="C112" s="262"/>
      <c r="D112" s="262"/>
      <c r="E112" s="52">
        <v>211</v>
      </c>
      <c r="F112" s="268" t="s">
        <v>165</v>
      </c>
      <c r="G112" s="269"/>
      <c r="H112" s="40">
        <f>I112+J112+L112+M112+N112</f>
        <v>9186189.2300000004</v>
      </c>
      <c r="I112" s="41">
        <v>9186189.2300000004</v>
      </c>
      <c r="J112" s="243"/>
      <c r="K112" s="244"/>
      <c r="L112" s="42"/>
      <c r="M112" s="43"/>
      <c r="N112" s="44"/>
      <c r="O112" s="45"/>
      <c r="P112" s="40">
        <f t="shared" si="0"/>
        <v>9186189.2300000004</v>
      </c>
      <c r="Q112" s="41">
        <f t="shared" si="0"/>
        <v>9186189.2300000004</v>
      </c>
      <c r="R112" s="243">
        <f>J112</f>
        <v>0</v>
      </c>
      <c r="S112" s="244"/>
      <c r="T112" s="42">
        <f t="shared" ref="T112:T120" si="1">L112</f>
        <v>0</v>
      </c>
      <c r="U112" s="43">
        <f>M112</f>
        <v>0</v>
      </c>
      <c r="V112" s="44">
        <f>N112</f>
        <v>0</v>
      </c>
      <c r="W112" s="45"/>
      <c r="X112" s="40">
        <f t="shared" ref="X112:Z113" si="2">P112</f>
        <v>9186189.2300000004</v>
      </c>
      <c r="Y112" s="41">
        <f t="shared" si="2"/>
        <v>9186189.2300000004</v>
      </c>
      <c r="Z112" s="243">
        <f t="shared" si="2"/>
        <v>0</v>
      </c>
      <c r="AA112" s="244"/>
      <c r="AB112" s="42">
        <f t="shared" ref="AB112:AD113" si="3">T112</f>
        <v>0</v>
      </c>
      <c r="AC112" s="43">
        <f t="shared" si="3"/>
        <v>0</v>
      </c>
      <c r="AD112" s="44">
        <f t="shared" si="3"/>
        <v>0</v>
      </c>
      <c r="AE112" s="45"/>
      <c r="AF112" s="50"/>
    </row>
    <row r="113" spans="1:32" ht="30" customHeight="1" thickBot="1">
      <c r="A113" s="262" t="s">
        <v>70</v>
      </c>
      <c r="B113" s="262"/>
      <c r="C113" s="262"/>
      <c r="D113" s="262"/>
      <c r="E113" s="52">
        <v>220</v>
      </c>
      <c r="F113" s="226" t="s">
        <v>136</v>
      </c>
      <c r="G113" s="226"/>
      <c r="H113" s="40">
        <f>I113+J113+L113+M113+N113</f>
        <v>0</v>
      </c>
      <c r="I113" s="41"/>
      <c r="J113" s="243"/>
      <c r="K113" s="244"/>
      <c r="L113" s="42"/>
      <c r="M113" s="43"/>
      <c r="N113" s="44"/>
      <c r="O113" s="45"/>
      <c r="P113" s="40">
        <f t="shared" si="0"/>
        <v>0</v>
      </c>
      <c r="Q113" s="41">
        <f t="shared" si="0"/>
        <v>0</v>
      </c>
      <c r="R113" s="243">
        <f t="shared" ref="R113:R120" si="4">J113</f>
        <v>0</v>
      </c>
      <c r="S113" s="244"/>
      <c r="T113" s="42">
        <f t="shared" si="1"/>
        <v>0</v>
      </c>
      <c r="U113" s="43">
        <f>M113</f>
        <v>0</v>
      </c>
      <c r="V113" s="44">
        <f t="shared" ref="V113:V119" si="5">N113</f>
        <v>0</v>
      </c>
      <c r="W113" s="45"/>
      <c r="X113" s="40">
        <f t="shared" si="2"/>
        <v>0</v>
      </c>
      <c r="Y113" s="41">
        <f t="shared" si="2"/>
        <v>0</v>
      </c>
      <c r="Z113" s="243">
        <f t="shared" si="2"/>
        <v>0</v>
      </c>
      <c r="AA113" s="244"/>
      <c r="AB113" s="42">
        <f t="shared" si="3"/>
        <v>0</v>
      </c>
      <c r="AC113" s="43">
        <f t="shared" si="3"/>
        <v>0</v>
      </c>
      <c r="AD113" s="44">
        <f t="shared" si="3"/>
        <v>0</v>
      </c>
      <c r="AE113" s="45"/>
      <c r="AF113" s="50"/>
    </row>
    <row r="114" spans="1:32" ht="15.75" thickBot="1">
      <c r="A114" s="263" t="s">
        <v>71</v>
      </c>
      <c r="B114" s="264"/>
      <c r="C114" s="264"/>
      <c r="D114" s="265"/>
      <c r="E114" s="51"/>
      <c r="F114" s="226"/>
      <c r="G114" s="226"/>
      <c r="H114" s="40"/>
      <c r="I114" s="41"/>
      <c r="J114" s="243"/>
      <c r="K114" s="244"/>
      <c r="L114" s="42"/>
      <c r="M114" s="43"/>
      <c r="N114" s="44"/>
      <c r="O114" s="45"/>
      <c r="P114" s="40"/>
      <c r="Q114" s="41"/>
      <c r="R114" s="243"/>
      <c r="S114" s="244"/>
      <c r="T114" s="42"/>
      <c r="U114" s="43"/>
      <c r="V114" s="44"/>
      <c r="W114" s="45"/>
      <c r="X114" s="40"/>
      <c r="Y114" s="41"/>
      <c r="Z114" s="243"/>
      <c r="AA114" s="244"/>
      <c r="AB114" s="42"/>
      <c r="AC114" s="43"/>
      <c r="AD114" s="44"/>
      <c r="AE114" s="45"/>
      <c r="AF114" s="50"/>
    </row>
    <row r="115" spans="1:32" ht="39.75" customHeight="1" thickBot="1">
      <c r="A115" s="262" t="s">
        <v>72</v>
      </c>
      <c r="B115" s="262"/>
      <c r="C115" s="262"/>
      <c r="D115" s="262"/>
      <c r="E115" s="52">
        <v>230</v>
      </c>
      <c r="F115" s="268" t="s">
        <v>166</v>
      </c>
      <c r="G115" s="269"/>
      <c r="H115" s="40">
        <f>I115+J115+L115+M115+N115</f>
        <v>40915.33</v>
      </c>
      <c r="I115" s="41">
        <v>40915.33</v>
      </c>
      <c r="J115" s="243"/>
      <c r="K115" s="244"/>
      <c r="L115" s="42"/>
      <c r="M115" s="43"/>
      <c r="N115" s="44"/>
      <c r="O115" s="45"/>
      <c r="P115" s="40">
        <f>H115</f>
        <v>40915.33</v>
      </c>
      <c r="Q115" s="41">
        <f>I115</f>
        <v>40915.33</v>
      </c>
      <c r="R115" s="243">
        <f t="shared" si="4"/>
        <v>0</v>
      </c>
      <c r="S115" s="244"/>
      <c r="T115" s="42">
        <f t="shared" si="1"/>
        <v>0</v>
      </c>
      <c r="U115" s="43">
        <f>M115</f>
        <v>0</v>
      </c>
      <c r="V115" s="44">
        <f t="shared" si="5"/>
        <v>0</v>
      </c>
      <c r="W115" s="45"/>
      <c r="X115" s="40">
        <f>P115</f>
        <v>40915.33</v>
      </c>
      <c r="Y115" s="41">
        <f>Q115</f>
        <v>40915.33</v>
      </c>
      <c r="Z115" s="243">
        <f>R115</f>
        <v>0</v>
      </c>
      <c r="AA115" s="244"/>
      <c r="AB115" s="42">
        <f>T115</f>
        <v>0</v>
      </c>
      <c r="AC115" s="43">
        <f>U115</f>
        <v>0</v>
      </c>
      <c r="AD115" s="44">
        <f>V115</f>
        <v>0</v>
      </c>
      <c r="AE115" s="45"/>
      <c r="AF115" s="50"/>
    </row>
    <row r="116" spans="1:32" ht="15.75" thickBot="1">
      <c r="A116" s="263" t="s">
        <v>71</v>
      </c>
      <c r="B116" s="264"/>
      <c r="C116" s="264"/>
      <c r="D116" s="265"/>
      <c r="E116" s="52"/>
      <c r="F116" s="226"/>
      <c r="G116" s="226"/>
      <c r="H116" s="40"/>
      <c r="I116" s="41"/>
      <c r="J116" s="243"/>
      <c r="K116" s="244"/>
      <c r="L116" s="42"/>
      <c r="M116" s="43"/>
      <c r="N116" s="44"/>
      <c r="O116" s="45"/>
      <c r="P116" s="40"/>
      <c r="Q116" s="41"/>
      <c r="R116" s="243"/>
      <c r="S116" s="244"/>
      <c r="T116" s="42"/>
      <c r="U116" s="43"/>
      <c r="V116" s="44">
        <f t="shared" si="5"/>
        <v>0</v>
      </c>
      <c r="W116" s="45"/>
      <c r="X116" s="40"/>
      <c r="Y116" s="41"/>
      <c r="Z116" s="243"/>
      <c r="AA116" s="244"/>
      <c r="AB116" s="42"/>
      <c r="AC116" s="43"/>
      <c r="AD116" s="44">
        <f>V116</f>
        <v>0</v>
      </c>
      <c r="AE116" s="45"/>
      <c r="AF116" s="50"/>
    </row>
    <row r="117" spans="1:32" ht="36" customHeight="1" thickBot="1">
      <c r="A117" s="262" t="s">
        <v>73</v>
      </c>
      <c r="B117" s="262"/>
      <c r="C117" s="262"/>
      <c r="D117" s="262"/>
      <c r="E117" s="52">
        <v>240</v>
      </c>
      <c r="F117" s="226"/>
      <c r="G117" s="226"/>
      <c r="H117" s="40">
        <f>I117+J117+L117+M117+N117</f>
        <v>0</v>
      </c>
      <c r="I117" s="41"/>
      <c r="J117" s="243"/>
      <c r="K117" s="244"/>
      <c r="L117" s="42"/>
      <c r="M117" s="43"/>
      <c r="N117" s="44"/>
      <c r="O117" s="45"/>
      <c r="P117" s="40">
        <f>H117</f>
        <v>0</v>
      </c>
      <c r="Q117" s="41">
        <f>I117</f>
        <v>0</v>
      </c>
      <c r="R117" s="243">
        <f t="shared" si="4"/>
        <v>0</v>
      </c>
      <c r="S117" s="244"/>
      <c r="T117" s="42">
        <f t="shared" si="1"/>
        <v>0</v>
      </c>
      <c r="U117" s="43">
        <f>M117</f>
        <v>0</v>
      </c>
      <c r="V117" s="44">
        <f t="shared" si="5"/>
        <v>0</v>
      </c>
      <c r="W117" s="45"/>
      <c r="X117" s="40">
        <f>P117</f>
        <v>0</v>
      </c>
      <c r="Y117" s="41">
        <f>Q117</f>
        <v>0</v>
      </c>
      <c r="Z117" s="243">
        <f>R117</f>
        <v>0</v>
      </c>
      <c r="AA117" s="244"/>
      <c r="AB117" s="42">
        <f>T117</f>
        <v>0</v>
      </c>
      <c r="AC117" s="43">
        <f>U117</f>
        <v>0</v>
      </c>
      <c r="AD117" s="44">
        <f>V117</f>
        <v>0</v>
      </c>
      <c r="AE117" s="45"/>
      <c r="AF117" s="50"/>
    </row>
    <row r="118" spans="1:32" ht="15.75" thickBot="1">
      <c r="A118" s="262"/>
      <c r="B118" s="262"/>
      <c r="C118" s="262"/>
      <c r="D118" s="262"/>
      <c r="E118" s="52"/>
      <c r="F118" s="226"/>
      <c r="G118" s="226"/>
      <c r="H118" s="40"/>
      <c r="I118" s="41"/>
      <c r="J118" s="243"/>
      <c r="K118" s="244"/>
      <c r="L118" s="42"/>
      <c r="M118" s="43"/>
      <c r="N118" s="44"/>
      <c r="O118" s="45"/>
      <c r="P118" s="40"/>
      <c r="Q118" s="41"/>
      <c r="R118" s="243"/>
      <c r="S118" s="244"/>
      <c r="T118" s="42"/>
      <c r="U118" s="43"/>
      <c r="V118" s="44"/>
      <c r="W118" s="45"/>
      <c r="X118" s="40"/>
      <c r="Y118" s="41"/>
      <c r="Z118" s="243"/>
      <c r="AA118" s="244"/>
      <c r="AB118" s="42"/>
      <c r="AC118" s="43"/>
      <c r="AD118" s="44"/>
      <c r="AE118" s="45"/>
      <c r="AF118" s="50"/>
    </row>
    <row r="119" spans="1:32" ht="40.5" customHeight="1" thickBot="1">
      <c r="A119" s="262" t="s">
        <v>74</v>
      </c>
      <c r="B119" s="262"/>
      <c r="C119" s="262"/>
      <c r="D119" s="262"/>
      <c r="E119" s="52">
        <v>250</v>
      </c>
      <c r="F119" s="226"/>
      <c r="G119" s="226"/>
      <c r="H119" s="40">
        <f>I119+J119+L119+M119+N119</f>
        <v>0</v>
      </c>
      <c r="I119" s="41"/>
      <c r="J119" s="243"/>
      <c r="K119" s="244"/>
      <c r="L119" s="42"/>
      <c r="M119" s="43"/>
      <c r="N119" s="44"/>
      <c r="O119" s="45"/>
      <c r="P119" s="40">
        <f>H119</f>
        <v>0</v>
      </c>
      <c r="Q119" s="41">
        <f>I119</f>
        <v>0</v>
      </c>
      <c r="R119" s="243">
        <f t="shared" si="4"/>
        <v>0</v>
      </c>
      <c r="S119" s="244"/>
      <c r="T119" s="42">
        <f t="shared" si="1"/>
        <v>0</v>
      </c>
      <c r="U119" s="43">
        <f>M119</f>
        <v>0</v>
      </c>
      <c r="V119" s="44">
        <f t="shared" si="5"/>
        <v>0</v>
      </c>
      <c r="W119" s="45"/>
      <c r="X119" s="40">
        <f t="shared" ref="X119:Z120" si="6">P119</f>
        <v>0</v>
      </c>
      <c r="Y119" s="41">
        <f t="shared" si="6"/>
        <v>0</v>
      </c>
      <c r="Z119" s="243">
        <f t="shared" si="6"/>
        <v>0</v>
      </c>
      <c r="AA119" s="244"/>
      <c r="AB119" s="42">
        <f t="shared" ref="AB119:AD120" si="7">T119</f>
        <v>0</v>
      </c>
      <c r="AC119" s="43">
        <f t="shared" si="7"/>
        <v>0</v>
      </c>
      <c r="AD119" s="44">
        <f t="shared" si="7"/>
        <v>0</v>
      </c>
      <c r="AE119" s="45"/>
      <c r="AF119" s="50"/>
    </row>
    <row r="120" spans="1:32" ht="43.5" customHeight="1" thickBot="1">
      <c r="A120" s="262" t="s">
        <v>75</v>
      </c>
      <c r="B120" s="262"/>
      <c r="C120" s="262"/>
      <c r="D120" s="262"/>
      <c r="E120" s="52">
        <v>260</v>
      </c>
      <c r="F120" s="226" t="s">
        <v>167</v>
      </c>
      <c r="G120" s="226"/>
      <c r="H120" s="40">
        <f>I120+J120+L120+M120+N120</f>
        <v>4778604.92</v>
      </c>
      <c r="I120" s="41">
        <f>2060018.66+60731.88+489525.08</f>
        <v>2610275.62</v>
      </c>
      <c r="J120" s="243"/>
      <c r="K120" s="244"/>
      <c r="L120" s="42"/>
      <c r="M120" s="43"/>
      <c r="N120" s="44">
        <v>2168329.2999999998</v>
      </c>
      <c r="O120" s="45"/>
      <c r="P120" s="40">
        <f>Q120+V120</f>
        <v>4836391</v>
      </c>
      <c r="Q120" s="41">
        <f>I120+57786.08</f>
        <v>2668061.7000000002</v>
      </c>
      <c r="R120" s="243">
        <f t="shared" si="4"/>
        <v>0</v>
      </c>
      <c r="S120" s="244"/>
      <c r="T120" s="42">
        <f t="shared" si="1"/>
        <v>0</v>
      </c>
      <c r="U120" s="43">
        <f>M120</f>
        <v>0</v>
      </c>
      <c r="V120" s="44">
        <f>N120</f>
        <v>2168329.2999999998</v>
      </c>
      <c r="W120" s="45"/>
      <c r="X120" s="40">
        <f t="shared" si="6"/>
        <v>4836391</v>
      </c>
      <c r="Y120" s="41">
        <f t="shared" si="6"/>
        <v>2668061.7000000002</v>
      </c>
      <c r="Z120" s="243">
        <f t="shared" si="6"/>
        <v>0</v>
      </c>
      <c r="AA120" s="244"/>
      <c r="AB120" s="42">
        <f t="shared" si="7"/>
        <v>0</v>
      </c>
      <c r="AC120" s="43">
        <f t="shared" si="7"/>
        <v>0</v>
      </c>
      <c r="AD120" s="44">
        <f t="shared" si="7"/>
        <v>2168329.2999999998</v>
      </c>
      <c r="AE120" s="45"/>
      <c r="AF120" s="50"/>
    </row>
    <row r="121" spans="1:32" ht="15.75" thickBot="1">
      <c r="A121" s="262"/>
      <c r="B121" s="262"/>
      <c r="C121" s="262"/>
      <c r="D121" s="262"/>
      <c r="E121" s="52"/>
      <c r="F121" s="259"/>
      <c r="G121" s="259"/>
      <c r="H121" s="54"/>
      <c r="I121" s="55"/>
      <c r="J121" s="272"/>
      <c r="K121" s="273"/>
      <c r="L121" s="56"/>
      <c r="M121" s="57"/>
      <c r="N121" s="58"/>
      <c r="O121" s="59"/>
      <c r="P121" s="54"/>
      <c r="Q121" s="55"/>
      <c r="R121" s="272"/>
      <c r="S121" s="273"/>
      <c r="T121" s="56"/>
      <c r="U121" s="57"/>
      <c r="V121" s="58"/>
      <c r="W121" s="59"/>
      <c r="X121" s="54"/>
      <c r="Y121" s="55"/>
      <c r="Z121" s="272"/>
      <c r="AA121" s="273"/>
      <c r="AB121" s="56"/>
      <c r="AC121" s="57"/>
      <c r="AD121" s="58"/>
      <c r="AE121" s="59"/>
      <c r="AF121" s="50"/>
    </row>
    <row r="122" spans="1:32" ht="15.75" thickBot="1">
      <c r="A122" s="262"/>
      <c r="B122" s="262"/>
      <c r="C122" s="262"/>
      <c r="D122" s="262"/>
      <c r="E122" s="52"/>
      <c r="F122" s="259"/>
      <c r="G122" s="259"/>
      <c r="H122" s="54"/>
      <c r="I122" s="55"/>
      <c r="J122" s="272"/>
      <c r="K122" s="273"/>
      <c r="L122" s="56"/>
      <c r="M122" s="57"/>
      <c r="N122" s="58"/>
      <c r="O122" s="59"/>
      <c r="P122" s="54"/>
      <c r="Q122" s="55"/>
      <c r="R122" s="272"/>
      <c r="S122" s="273"/>
      <c r="T122" s="56"/>
      <c r="U122" s="57"/>
      <c r="V122" s="58"/>
      <c r="W122" s="59"/>
      <c r="X122" s="54"/>
      <c r="Y122" s="55"/>
      <c r="Z122" s="272"/>
      <c r="AA122" s="273"/>
      <c r="AB122" s="56"/>
      <c r="AC122" s="57"/>
      <c r="AD122" s="58"/>
      <c r="AE122" s="59"/>
      <c r="AF122" s="50"/>
    </row>
    <row r="123" spans="1:32" ht="45" customHeight="1" thickBot="1">
      <c r="A123" s="267" t="s">
        <v>76</v>
      </c>
      <c r="B123" s="267"/>
      <c r="C123" s="267"/>
      <c r="D123" s="267"/>
      <c r="E123" s="60">
        <v>300</v>
      </c>
      <c r="F123" s="259" t="s">
        <v>111</v>
      </c>
      <c r="G123" s="259"/>
      <c r="H123" s="54"/>
      <c r="I123" s="55"/>
      <c r="J123" s="272"/>
      <c r="K123" s="273"/>
      <c r="L123" s="56"/>
      <c r="M123" s="57"/>
      <c r="N123" s="58"/>
      <c r="O123" s="59"/>
      <c r="P123" s="54"/>
      <c r="Q123" s="55"/>
      <c r="R123" s="272"/>
      <c r="S123" s="273"/>
      <c r="T123" s="56"/>
      <c r="U123" s="57"/>
      <c r="V123" s="58"/>
      <c r="W123" s="59"/>
      <c r="X123" s="54"/>
      <c r="Y123" s="55"/>
      <c r="Z123" s="272"/>
      <c r="AA123" s="273"/>
      <c r="AB123" s="56"/>
      <c r="AC123" s="57"/>
      <c r="AD123" s="58"/>
      <c r="AE123" s="59"/>
      <c r="AF123" s="50"/>
    </row>
    <row r="124" spans="1:32" ht="41.25" customHeight="1" thickBot="1">
      <c r="A124" s="262" t="s">
        <v>77</v>
      </c>
      <c r="B124" s="262"/>
      <c r="C124" s="262"/>
      <c r="D124" s="262"/>
      <c r="E124" s="52">
        <v>310</v>
      </c>
      <c r="F124" s="259"/>
      <c r="G124" s="259"/>
      <c r="H124" s="54"/>
      <c r="I124" s="55"/>
      <c r="J124" s="272"/>
      <c r="K124" s="273"/>
      <c r="L124" s="56"/>
      <c r="M124" s="57"/>
      <c r="N124" s="58"/>
      <c r="O124" s="59"/>
      <c r="P124" s="54"/>
      <c r="Q124" s="55"/>
      <c r="R124" s="272"/>
      <c r="S124" s="273"/>
      <c r="T124" s="56"/>
      <c r="U124" s="57"/>
      <c r="V124" s="58"/>
      <c r="W124" s="59"/>
      <c r="X124" s="54"/>
      <c r="Y124" s="55"/>
      <c r="Z124" s="272"/>
      <c r="AA124" s="273"/>
      <c r="AB124" s="56"/>
      <c r="AC124" s="57"/>
      <c r="AD124" s="58"/>
      <c r="AE124" s="59"/>
      <c r="AF124" s="50"/>
    </row>
    <row r="125" spans="1:32" ht="28.5" customHeight="1" thickBot="1">
      <c r="A125" s="262" t="s">
        <v>78</v>
      </c>
      <c r="B125" s="262"/>
      <c r="C125" s="262"/>
      <c r="D125" s="262"/>
      <c r="E125" s="52">
        <v>320</v>
      </c>
      <c r="F125" s="259"/>
      <c r="G125" s="259"/>
      <c r="H125" s="54"/>
      <c r="I125" s="55"/>
      <c r="J125" s="272"/>
      <c r="K125" s="273"/>
      <c r="L125" s="56"/>
      <c r="M125" s="57"/>
      <c r="N125" s="58"/>
      <c r="O125" s="59"/>
      <c r="P125" s="54"/>
      <c r="Q125" s="55"/>
      <c r="R125" s="272"/>
      <c r="S125" s="273"/>
      <c r="T125" s="56"/>
      <c r="U125" s="57"/>
      <c r="V125" s="58"/>
      <c r="W125" s="59"/>
      <c r="X125" s="54"/>
      <c r="Y125" s="55"/>
      <c r="Z125" s="272"/>
      <c r="AA125" s="273"/>
      <c r="AB125" s="56"/>
      <c r="AC125" s="57"/>
      <c r="AD125" s="58"/>
      <c r="AE125" s="59"/>
      <c r="AF125" s="50"/>
    </row>
    <row r="126" spans="1:32" ht="45" customHeight="1" thickBot="1">
      <c r="A126" s="267" t="s">
        <v>79</v>
      </c>
      <c r="B126" s="267"/>
      <c r="C126" s="267"/>
      <c r="D126" s="267"/>
      <c r="E126" s="60">
        <v>400</v>
      </c>
      <c r="F126" s="290"/>
      <c r="G126" s="290"/>
      <c r="H126" s="61"/>
      <c r="I126" s="62"/>
      <c r="J126" s="270"/>
      <c r="K126" s="271"/>
      <c r="L126" s="63"/>
      <c r="M126" s="64"/>
      <c r="N126" s="65"/>
      <c r="O126" s="66"/>
      <c r="P126" s="61"/>
      <c r="Q126" s="62"/>
      <c r="R126" s="270"/>
      <c r="S126" s="271"/>
      <c r="T126" s="63"/>
      <c r="U126" s="64"/>
      <c r="V126" s="65"/>
      <c r="W126" s="66"/>
      <c r="X126" s="61"/>
      <c r="Y126" s="62"/>
      <c r="Z126" s="270"/>
      <c r="AA126" s="271"/>
      <c r="AB126" s="63"/>
      <c r="AC126" s="64"/>
      <c r="AD126" s="65"/>
      <c r="AE126" s="66"/>
      <c r="AF126" s="50"/>
    </row>
    <row r="127" spans="1:32" ht="49.5" customHeight="1" thickBot="1">
      <c r="A127" s="262" t="s">
        <v>80</v>
      </c>
      <c r="B127" s="262"/>
      <c r="C127" s="262"/>
      <c r="D127" s="262"/>
      <c r="E127" s="52">
        <v>410</v>
      </c>
      <c r="F127" s="259"/>
      <c r="G127" s="259"/>
      <c r="H127" s="54"/>
      <c r="I127" s="55"/>
      <c r="J127" s="272"/>
      <c r="K127" s="273"/>
      <c r="L127" s="56"/>
      <c r="M127" s="57"/>
      <c r="N127" s="58"/>
      <c r="O127" s="59"/>
      <c r="P127" s="54"/>
      <c r="Q127" s="55"/>
      <c r="R127" s="272"/>
      <c r="S127" s="273"/>
      <c r="T127" s="56"/>
      <c r="U127" s="57"/>
      <c r="V127" s="58"/>
      <c r="W127" s="59"/>
      <c r="X127" s="54"/>
      <c r="Y127" s="55"/>
      <c r="Z127" s="272"/>
      <c r="AA127" s="273"/>
      <c r="AB127" s="56"/>
      <c r="AC127" s="57"/>
      <c r="AD127" s="58"/>
      <c r="AE127" s="59"/>
      <c r="AF127" s="50"/>
    </row>
    <row r="128" spans="1:32" ht="15.75" thickBot="1">
      <c r="A128" s="262" t="s">
        <v>81</v>
      </c>
      <c r="B128" s="262"/>
      <c r="C128" s="262"/>
      <c r="D128" s="262"/>
      <c r="E128" s="52">
        <v>420</v>
      </c>
      <c r="F128" s="259"/>
      <c r="G128" s="259"/>
      <c r="H128" s="54"/>
      <c r="I128" s="55"/>
      <c r="J128" s="272"/>
      <c r="K128" s="273"/>
      <c r="L128" s="56"/>
      <c r="M128" s="57"/>
      <c r="N128" s="58"/>
      <c r="O128" s="59"/>
      <c r="P128" s="54"/>
      <c r="Q128" s="55"/>
      <c r="R128" s="272"/>
      <c r="S128" s="273"/>
      <c r="T128" s="56"/>
      <c r="U128" s="57"/>
      <c r="V128" s="58"/>
      <c r="W128" s="59"/>
      <c r="X128" s="54"/>
      <c r="Y128" s="55"/>
      <c r="Z128" s="272"/>
      <c r="AA128" s="273"/>
      <c r="AB128" s="56"/>
      <c r="AC128" s="57"/>
      <c r="AD128" s="58"/>
      <c r="AE128" s="59"/>
      <c r="AF128" s="50"/>
    </row>
    <row r="129" spans="1:32" ht="39" customHeight="1" thickBot="1">
      <c r="A129" s="267" t="s">
        <v>82</v>
      </c>
      <c r="B129" s="267"/>
      <c r="C129" s="267"/>
      <c r="D129" s="267"/>
      <c r="E129" s="60">
        <v>500</v>
      </c>
      <c r="F129" s="259" t="s">
        <v>111</v>
      </c>
      <c r="G129" s="259"/>
      <c r="H129" s="54"/>
      <c r="I129" s="55"/>
      <c r="J129" s="272"/>
      <c r="K129" s="273"/>
      <c r="L129" s="56"/>
      <c r="M129" s="57"/>
      <c r="N129" s="58"/>
      <c r="O129" s="59"/>
      <c r="P129" s="54"/>
      <c r="Q129" s="55"/>
      <c r="R129" s="272"/>
      <c r="S129" s="273"/>
      <c r="T129" s="56"/>
      <c r="U129" s="57"/>
      <c r="V129" s="58"/>
      <c r="W129" s="59"/>
      <c r="X129" s="54"/>
      <c r="Y129" s="55"/>
      <c r="Z129" s="272"/>
      <c r="AA129" s="273"/>
      <c r="AB129" s="56"/>
      <c r="AC129" s="57"/>
      <c r="AD129" s="58"/>
      <c r="AE129" s="59"/>
      <c r="AF129" s="50"/>
    </row>
    <row r="130" spans="1:32" ht="41.25" customHeight="1" thickBot="1">
      <c r="A130" s="267" t="s">
        <v>83</v>
      </c>
      <c r="B130" s="267"/>
      <c r="C130" s="267"/>
      <c r="D130" s="267"/>
      <c r="E130" s="60">
        <v>600</v>
      </c>
      <c r="F130" s="259" t="s">
        <v>111</v>
      </c>
      <c r="G130" s="259"/>
      <c r="H130" s="54"/>
      <c r="I130" s="55"/>
      <c r="J130" s="272"/>
      <c r="K130" s="273"/>
      <c r="L130" s="56"/>
      <c r="M130" s="57"/>
      <c r="N130" s="58"/>
      <c r="O130" s="59"/>
      <c r="P130" s="54"/>
      <c r="Q130" s="55"/>
      <c r="R130" s="272"/>
      <c r="S130" s="273"/>
      <c r="T130" s="56"/>
      <c r="U130" s="57"/>
      <c r="V130" s="58"/>
      <c r="W130" s="59"/>
      <c r="X130" s="54"/>
      <c r="Y130" s="55"/>
      <c r="Z130" s="272"/>
      <c r="AA130" s="273"/>
      <c r="AB130" s="56"/>
      <c r="AC130" s="57"/>
      <c r="AD130" s="58"/>
      <c r="AE130" s="59"/>
      <c r="AF130" s="50"/>
    </row>
    <row r="131" spans="1:32" ht="36.75" customHeight="1">
      <c r="A131" s="280" t="s">
        <v>84</v>
      </c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1:32" ht="27.75" customHeight="1" thickBot="1">
      <c r="A132" s="280" t="s">
        <v>149</v>
      </c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1:32" ht="31.5" customHeight="1" thickBot="1">
      <c r="A133" s="312" t="s">
        <v>112</v>
      </c>
      <c r="B133" s="313"/>
      <c r="C133" s="313"/>
      <c r="D133" s="314"/>
      <c r="E133" s="274" t="s">
        <v>49</v>
      </c>
      <c r="F133" s="274" t="s">
        <v>85</v>
      </c>
      <c r="G133" s="277" t="s">
        <v>86</v>
      </c>
      <c r="H133" s="278"/>
      <c r="I133" s="278"/>
      <c r="J133" s="278"/>
      <c r="K133" s="278"/>
      <c r="L133" s="278"/>
      <c r="M133" s="278"/>
      <c r="N133" s="278"/>
      <c r="O133" s="278"/>
      <c r="P133" s="278"/>
      <c r="Q133" s="279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1:32" ht="15.75" thickBot="1">
      <c r="A134" s="315"/>
      <c r="B134" s="316"/>
      <c r="C134" s="316"/>
      <c r="D134" s="317"/>
      <c r="E134" s="275"/>
      <c r="F134" s="275"/>
      <c r="G134" s="283" t="s">
        <v>87</v>
      </c>
      <c r="H134" s="284"/>
      <c r="I134" s="284"/>
      <c r="J134" s="285"/>
      <c r="K134" s="282" t="s">
        <v>53</v>
      </c>
      <c r="L134" s="278"/>
      <c r="M134" s="278"/>
      <c r="N134" s="278"/>
      <c r="O134" s="278"/>
      <c r="P134" s="278"/>
      <c r="Q134" s="279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1:32">
      <c r="A135" s="315"/>
      <c r="B135" s="316"/>
      <c r="C135" s="316"/>
      <c r="D135" s="317"/>
      <c r="E135" s="275"/>
      <c r="F135" s="275"/>
      <c r="G135" s="286"/>
      <c r="H135" s="284"/>
      <c r="I135" s="284"/>
      <c r="J135" s="285"/>
      <c r="K135" s="297" t="s">
        <v>88</v>
      </c>
      <c r="L135" s="298"/>
      <c r="M135" s="298"/>
      <c r="N135" s="299"/>
      <c r="O135" s="297" t="s">
        <v>89</v>
      </c>
      <c r="P135" s="298"/>
      <c r="Q135" s="299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1:32" ht="69" customHeight="1" thickBot="1">
      <c r="A136" s="315"/>
      <c r="B136" s="316"/>
      <c r="C136" s="316"/>
      <c r="D136" s="317"/>
      <c r="E136" s="275"/>
      <c r="F136" s="275"/>
      <c r="G136" s="287"/>
      <c r="H136" s="288"/>
      <c r="I136" s="288"/>
      <c r="J136" s="289"/>
      <c r="K136" s="300"/>
      <c r="L136" s="301"/>
      <c r="M136" s="301"/>
      <c r="N136" s="302"/>
      <c r="O136" s="300"/>
      <c r="P136" s="301"/>
      <c r="Q136" s="302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1:32" ht="77.25" thickBot="1">
      <c r="A137" s="318"/>
      <c r="B137" s="319"/>
      <c r="C137" s="319"/>
      <c r="D137" s="320"/>
      <c r="E137" s="276"/>
      <c r="F137" s="276"/>
      <c r="G137" s="295" t="s">
        <v>137</v>
      </c>
      <c r="H137" s="296"/>
      <c r="I137" s="67" t="s">
        <v>138</v>
      </c>
      <c r="J137" s="67" t="s">
        <v>139</v>
      </c>
      <c r="K137" s="295" t="s">
        <v>140</v>
      </c>
      <c r="L137" s="296"/>
      <c r="M137" s="67" t="s">
        <v>141</v>
      </c>
      <c r="N137" s="67" t="s">
        <v>142</v>
      </c>
      <c r="O137" s="68" t="s">
        <v>92</v>
      </c>
      <c r="P137" s="67" t="s">
        <v>90</v>
      </c>
      <c r="Q137" s="67" t="s">
        <v>91</v>
      </c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1:32" ht="15.75" thickBot="1">
      <c r="A138" s="304">
        <v>1</v>
      </c>
      <c r="B138" s="305"/>
      <c r="C138" s="305"/>
      <c r="D138" s="306"/>
      <c r="E138" s="69">
        <v>2</v>
      </c>
      <c r="F138" s="70">
        <v>3</v>
      </c>
      <c r="G138" s="277">
        <v>4</v>
      </c>
      <c r="H138" s="279"/>
      <c r="I138" s="71">
        <v>5</v>
      </c>
      <c r="J138" s="54">
        <v>6</v>
      </c>
      <c r="K138" s="282">
        <v>7</v>
      </c>
      <c r="L138" s="279"/>
      <c r="M138" s="71">
        <v>8</v>
      </c>
      <c r="N138" s="71">
        <v>9</v>
      </c>
      <c r="O138" s="72">
        <v>10</v>
      </c>
      <c r="P138" s="71">
        <v>11</v>
      </c>
      <c r="Q138" s="73">
        <v>12</v>
      </c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1:32" ht="34.5" customHeight="1" thickBot="1">
      <c r="A139" s="304" t="s">
        <v>93</v>
      </c>
      <c r="B139" s="305"/>
      <c r="C139" s="305"/>
      <c r="D139" s="306"/>
      <c r="E139" s="74" t="s">
        <v>94</v>
      </c>
      <c r="F139" s="70" t="s">
        <v>111</v>
      </c>
      <c r="G139" s="303">
        <f>K139</f>
        <v>4778604.92</v>
      </c>
      <c r="H139" s="279"/>
      <c r="I139" s="75">
        <f>I142</f>
        <v>4836391</v>
      </c>
      <c r="J139" s="40">
        <f>J142</f>
        <v>4836391</v>
      </c>
      <c r="K139" s="293">
        <f>K140+K142</f>
        <v>4778604.92</v>
      </c>
      <c r="L139" s="294"/>
      <c r="M139" s="75">
        <f>M142</f>
        <v>4836391</v>
      </c>
      <c r="N139" s="75">
        <f>N142</f>
        <v>4836391</v>
      </c>
      <c r="O139" s="72"/>
      <c r="P139" s="71"/>
      <c r="Q139" s="73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1:32" ht="73.5" customHeight="1" thickBot="1">
      <c r="A140" s="304" t="s">
        <v>95</v>
      </c>
      <c r="B140" s="305"/>
      <c r="C140" s="305"/>
      <c r="D140" s="306"/>
      <c r="E140" s="74" t="s">
        <v>96</v>
      </c>
      <c r="F140" s="70" t="s">
        <v>111</v>
      </c>
      <c r="G140" s="303">
        <f>K140</f>
        <v>24748.880000000001</v>
      </c>
      <c r="H140" s="279"/>
      <c r="I140" s="71"/>
      <c r="J140" s="54"/>
      <c r="K140" s="293">
        <f>20322.45+4426.43</f>
        <v>24748.880000000001</v>
      </c>
      <c r="L140" s="294"/>
      <c r="M140" s="75"/>
      <c r="N140" s="75"/>
      <c r="O140" s="72"/>
      <c r="P140" s="71"/>
      <c r="Q140" s="73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1:32" ht="15.75" thickBot="1">
      <c r="A141" s="304"/>
      <c r="B141" s="305"/>
      <c r="C141" s="305"/>
      <c r="D141" s="306"/>
      <c r="E141" s="74"/>
      <c r="F141" s="70"/>
      <c r="G141" s="277"/>
      <c r="H141" s="279"/>
      <c r="I141" s="71"/>
      <c r="J141" s="54"/>
      <c r="K141" s="293"/>
      <c r="L141" s="294"/>
      <c r="M141" s="75"/>
      <c r="N141" s="75"/>
      <c r="O141" s="72"/>
      <c r="P141" s="71"/>
      <c r="Q141" s="73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1:32" ht="39" customHeight="1" thickBot="1">
      <c r="A142" s="304" t="s">
        <v>97</v>
      </c>
      <c r="B142" s="305"/>
      <c r="C142" s="305"/>
      <c r="D142" s="306"/>
      <c r="E142" s="74" t="s">
        <v>98</v>
      </c>
      <c r="F142" s="70"/>
      <c r="G142" s="303">
        <f>K142</f>
        <v>4753856.04</v>
      </c>
      <c r="H142" s="279"/>
      <c r="I142" s="75">
        <f>P120</f>
        <v>4836391</v>
      </c>
      <c r="J142" s="40">
        <f>I142</f>
        <v>4836391</v>
      </c>
      <c r="K142" s="293">
        <f>H120-K140</f>
        <v>4753856.04</v>
      </c>
      <c r="L142" s="294"/>
      <c r="M142" s="75">
        <f>I142</f>
        <v>4836391</v>
      </c>
      <c r="N142" s="75">
        <f>M142</f>
        <v>4836391</v>
      </c>
      <c r="O142" s="72"/>
      <c r="P142" s="71"/>
      <c r="Q142" s="73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1:32" ht="15.75" thickBot="1">
      <c r="A143" s="307" t="s">
        <v>156</v>
      </c>
      <c r="B143" s="308"/>
      <c r="C143" s="308"/>
      <c r="D143" s="309"/>
      <c r="E143" s="74"/>
      <c r="F143" s="70"/>
      <c r="G143" s="277"/>
      <c r="H143" s="279"/>
      <c r="I143" s="71"/>
      <c r="J143" s="54"/>
      <c r="K143" s="282"/>
      <c r="L143" s="279"/>
      <c r="M143" s="71"/>
      <c r="N143" s="71"/>
      <c r="O143" s="72"/>
      <c r="P143" s="71"/>
      <c r="Q143" s="73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1:32">
      <c r="A144" s="311" t="s">
        <v>157</v>
      </c>
      <c r="B144" s="311"/>
      <c r="C144" s="311"/>
      <c r="D144" s="311"/>
      <c r="E144" s="76"/>
      <c r="F144" s="77"/>
      <c r="G144" s="291">
        <f t="shared" ref="G144:G150" si="8">K144</f>
        <v>0</v>
      </c>
      <c r="H144" s="292"/>
      <c r="I144" s="78">
        <f>M144</f>
        <v>0</v>
      </c>
      <c r="J144" s="78">
        <f>N144</f>
        <v>0</v>
      </c>
      <c r="K144" s="291">
        <v>0</v>
      </c>
      <c r="L144" s="292"/>
      <c r="M144" s="78">
        <v>0</v>
      </c>
      <c r="N144" s="78">
        <v>0</v>
      </c>
      <c r="O144" s="78"/>
      <c r="P144" s="78"/>
      <c r="Q144" s="78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1:32">
      <c r="A145" s="310" t="s">
        <v>158</v>
      </c>
      <c r="B145" s="310"/>
      <c r="C145" s="310"/>
      <c r="D145" s="310"/>
      <c r="E145" s="76"/>
      <c r="F145" s="77"/>
      <c r="G145" s="291">
        <f t="shared" si="8"/>
        <v>906200</v>
      </c>
      <c r="H145" s="292"/>
      <c r="I145" s="78">
        <f t="shared" ref="I145:J150" si="9">M145</f>
        <v>906200</v>
      </c>
      <c r="J145" s="78">
        <f t="shared" si="9"/>
        <v>906200</v>
      </c>
      <c r="K145" s="291">
        <v>906200</v>
      </c>
      <c r="L145" s="292"/>
      <c r="M145" s="78">
        <f>K145</f>
        <v>906200</v>
      </c>
      <c r="N145" s="78">
        <f>K145</f>
        <v>906200</v>
      </c>
      <c r="O145" s="78"/>
      <c r="P145" s="78"/>
      <c r="Q145" s="78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1:32">
      <c r="A146" s="310" t="s">
        <v>159</v>
      </c>
      <c r="B146" s="310"/>
      <c r="C146" s="310"/>
      <c r="D146" s="310"/>
      <c r="E146" s="76"/>
      <c r="F146" s="77"/>
      <c r="G146" s="291">
        <f t="shared" si="8"/>
        <v>169200</v>
      </c>
      <c r="H146" s="292"/>
      <c r="I146" s="78">
        <f t="shared" si="9"/>
        <v>169200</v>
      </c>
      <c r="J146" s="78">
        <f t="shared" si="9"/>
        <v>169200</v>
      </c>
      <c r="K146" s="291">
        <f>63300+105900</f>
        <v>169200</v>
      </c>
      <c r="L146" s="292"/>
      <c r="M146" s="78">
        <f>K146</f>
        <v>169200</v>
      </c>
      <c r="N146" s="78">
        <f>K146</f>
        <v>169200</v>
      </c>
      <c r="O146" s="78"/>
      <c r="P146" s="78"/>
      <c r="Q146" s="78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1:32">
      <c r="A147" s="310" t="s">
        <v>160</v>
      </c>
      <c r="B147" s="310"/>
      <c r="C147" s="310"/>
      <c r="D147" s="310"/>
      <c r="E147" s="76"/>
      <c r="F147" s="77"/>
      <c r="G147" s="291">
        <f t="shared" si="8"/>
        <v>350900</v>
      </c>
      <c r="H147" s="292"/>
      <c r="I147" s="78">
        <f t="shared" si="9"/>
        <v>350900</v>
      </c>
      <c r="J147" s="78">
        <f t="shared" si="9"/>
        <v>350900</v>
      </c>
      <c r="K147" s="291">
        <v>350900</v>
      </c>
      <c r="L147" s="292"/>
      <c r="M147" s="78">
        <f>K147</f>
        <v>350900</v>
      </c>
      <c r="N147" s="78">
        <f>K147</f>
        <v>350900</v>
      </c>
      <c r="O147" s="78"/>
      <c r="P147" s="78"/>
      <c r="Q147" s="78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1:32" ht="18.75" customHeight="1">
      <c r="A148" s="329" t="s">
        <v>161</v>
      </c>
      <c r="B148" s="329"/>
      <c r="C148" s="329"/>
      <c r="D148" s="329"/>
      <c r="E148" s="79"/>
      <c r="F148" s="77"/>
      <c r="G148" s="291">
        <f t="shared" si="8"/>
        <v>1154557.8</v>
      </c>
      <c r="H148" s="292"/>
      <c r="I148" s="78">
        <f t="shared" si="9"/>
        <v>1237092.76</v>
      </c>
      <c r="J148" s="78">
        <f t="shared" si="9"/>
        <v>1237092.76</v>
      </c>
      <c r="K148" s="291">
        <v>1154557.8</v>
      </c>
      <c r="L148" s="292"/>
      <c r="M148" s="80">
        <v>1237092.76</v>
      </c>
      <c r="N148" s="80">
        <v>1237092.76</v>
      </c>
      <c r="O148" s="80"/>
      <c r="P148" s="81"/>
      <c r="Q148" s="81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1:32" ht="18.75" customHeight="1">
      <c r="A149" s="329" t="s">
        <v>162</v>
      </c>
      <c r="B149" s="329"/>
      <c r="C149" s="329"/>
      <c r="D149" s="329"/>
      <c r="E149" s="79"/>
      <c r="F149" s="77"/>
      <c r="G149" s="291">
        <f t="shared" si="8"/>
        <v>2172998.2400000002</v>
      </c>
      <c r="H149" s="292"/>
      <c r="I149" s="78">
        <f t="shared" si="9"/>
        <v>2172998.2400000002</v>
      </c>
      <c r="J149" s="78">
        <f t="shared" si="9"/>
        <v>2172998.2400000002</v>
      </c>
      <c r="K149" s="291">
        <v>2172998.2400000002</v>
      </c>
      <c r="L149" s="292"/>
      <c r="M149" s="80">
        <f>K149</f>
        <v>2172998.2400000002</v>
      </c>
      <c r="N149" s="80">
        <f>K149</f>
        <v>2172998.2400000002</v>
      </c>
      <c r="O149" s="80"/>
      <c r="P149" s="81"/>
      <c r="Q149" s="81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1:32" ht="19.5" customHeight="1">
      <c r="A150" s="329" t="s">
        <v>163</v>
      </c>
      <c r="B150" s="330"/>
      <c r="C150" s="330"/>
      <c r="D150" s="330"/>
      <c r="E150" s="79"/>
      <c r="F150" s="77"/>
      <c r="G150" s="291">
        <f t="shared" si="8"/>
        <v>0</v>
      </c>
      <c r="H150" s="292"/>
      <c r="I150" s="78">
        <f t="shared" si="9"/>
        <v>0</v>
      </c>
      <c r="J150" s="78">
        <f t="shared" si="9"/>
        <v>0</v>
      </c>
      <c r="K150" s="292"/>
      <c r="L150" s="292"/>
      <c r="M150" s="80"/>
      <c r="N150" s="80"/>
      <c r="O150" s="80"/>
      <c r="P150" s="81"/>
      <c r="Q150" s="81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1:32" ht="18.75">
      <c r="A151" s="82"/>
      <c r="B151" s="82"/>
      <c r="C151" s="82"/>
      <c r="D151" s="82"/>
      <c r="E151" s="83"/>
      <c r="F151" s="84"/>
      <c r="G151" s="84"/>
      <c r="H151" s="85"/>
      <c r="I151" s="86"/>
      <c r="J151" s="85"/>
      <c r="K151" s="86"/>
      <c r="L151" s="85"/>
      <c r="M151" s="86"/>
      <c r="N151" s="86"/>
      <c r="O151" s="86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1:32" ht="18.75">
      <c r="A152" s="82"/>
      <c r="B152" s="82"/>
      <c r="C152" s="82"/>
      <c r="D152" s="82"/>
      <c r="E152" s="83"/>
      <c r="F152" s="84"/>
      <c r="G152" s="84"/>
      <c r="H152" s="85"/>
      <c r="I152" s="86"/>
      <c r="J152" s="85"/>
      <c r="K152" s="86"/>
      <c r="L152" s="85"/>
      <c r="M152" s="86"/>
      <c r="N152" s="86"/>
      <c r="O152" s="86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1:32" ht="18.75">
      <c r="A153" s="82"/>
      <c r="B153" s="327" t="s">
        <v>99</v>
      </c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87"/>
      <c r="N153" s="88"/>
      <c r="O153" s="86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1:32" ht="18.75">
      <c r="A154" s="82"/>
      <c r="B154" s="323" t="s">
        <v>150</v>
      </c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86"/>
      <c r="N154" s="87"/>
      <c r="O154" s="86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1:32" ht="19.5" thickBot="1">
      <c r="A155" s="82"/>
      <c r="B155" s="323" t="s">
        <v>100</v>
      </c>
      <c r="C155" s="324"/>
      <c r="D155" s="324"/>
      <c r="E155" s="324"/>
      <c r="F155" s="324"/>
      <c r="G155" s="324"/>
      <c r="H155" s="324"/>
      <c r="I155" s="324"/>
      <c r="J155" s="324"/>
      <c r="K155" s="324"/>
      <c r="L155" s="324"/>
      <c r="M155" s="86"/>
      <c r="N155" s="86"/>
      <c r="O155" s="86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1:32" ht="30.75" thickBot="1">
      <c r="A156" s="277" t="s">
        <v>112</v>
      </c>
      <c r="B156" s="321"/>
      <c r="C156" s="321"/>
      <c r="D156" s="322"/>
      <c r="E156" s="89" t="s">
        <v>49</v>
      </c>
      <c r="F156" s="321" t="s">
        <v>101</v>
      </c>
      <c r="G156" s="325"/>
      <c r="H156" s="325"/>
      <c r="I156" s="326"/>
      <c r="J156" s="85"/>
      <c r="K156" s="86"/>
      <c r="L156" s="85"/>
      <c r="M156" s="86"/>
      <c r="N156" s="86"/>
      <c r="O156" s="86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1:32" ht="15.75" thickBot="1">
      <c r="A157" s="263">
        <v>1</v>
      </c>
      <c r="B157" s="264"/>
      <c r="C157" s="264"/>
      <c r="D157" s="264"/>
      <c r="E157" s="52">
        <v>2</v>
      </c>
      <c r="F157" s="321">
        <v>3</v>
      </c>
      <c r="G157" s="278"/>
      <c r="H157" s="278"/>
      <c r="I157" s="279"/>
      <c r="J157" s="85"/>
      <c r="K157" s="86"/>
      <c r="L157" s="85"/>
      <c r="M157" s="86"/>
      <c r="N157" s="86"/>
      <c r="O157" s="86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1:32" ht="15.75" thickBot="1">
      <c r="A158" s="331" t="s">
        <v>102</v>
      </c>
      <c r="B158" s="332"/>
      <c r="C158" s="332"/>
      <c r="D158" s="332"/>
      <c r="E158" s="90" t="s">
        <v>103</v>
      </c>
      <c r="F158" s="321">
        <v>0</v>
      </c>
      <c r="G158" s="278"/>
      <c r="H158" s="278"/>
      <c r="I158" s="279"/>
      <c r="J158" s="85"/>
      <c r="K158" s="86"/>
      <c r="L158" s="85"/>
      <c r="M158" s="86"/>
      <c r="N158" s="86"/>
      <c r="O158" s="86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1:32" ht="15.75" thickBot="1">
      <c r="A159" s="331" t="s">
        <v>104</v>
      </c>
      <c r="B159" s="332"/>
      <c r="C159" s="332"/>
      <c r="D159" s="332"/>
      <c r="E159" s="90" t="s">
        <v>105</v>
      </c>
      <c r="F159" s="321"/>
      <c r="G159" s="278"/>
      <c r="H159" s="278"/>
      <c r="I159" s="279"/>
      <c r="J159" s="85"/>
      <c r="K159" s="86"/>
      <c r="L159" s="85"/>
      <c r="M159" s="86"/>
      <c r="N159" s="86"/>
      <c r="O159" s="86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1:32" ht="15.75" thickBot="1">
      <c r="A160" s="331" t="s">
        <v>106</v>
      </c>
      <c r="B160" s="332"/>
      <c r="C160" s="332"/>
      <c r="D160" s="332"/>
      <c r="E160" s="90" t="s">
        <v>107</v>
      </c>
      <c r="F160" s="321"/>
      <c r="G160" s="278"/>
      <c r="H160" s="278"/>
      <c r="I160" s="279"/>
      <c r="J160" s="85"/>
      <c r="K160" s="86"/>
      <c r="L160" s="85"/>
      <c r="M160" s="86"/>
      <c r="N160" s="86"/>
      <c r="O160" s="86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1:32" ht="15.75" thickBot="1">
      <c r="A161" s="331"/>
      <c r="B161" s="332"/>
      <c r="C161" s="332"/>
      <c r="D161" s="332"/>
      <c r="E161" s="90"/>
      <c r="F161" s="321"/>
      <c r="G161" s="278"/>
      <c r="H161" s="278"/>
      <c r="I161" s="279"/>
      <c r="J161" s="85"/>
      <c r="K161" s="86"/>
      <c r="L161" s="85"/>
      <c r="M161" s="86"/>
      <c r="N161" s="86"/>
      <c r="O161" s="86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1:32" ht="15.75" thickBot="1">
      <c r="A162" s="331" t="s">
        <v>108</v>
      </c>
      <c r="B162" s="332"/>
      <c r="C162" s="332"/>
      <c r="D162" s="332"/>
      <c r="E162" s="90" t="s">
        <v>109</v>
      </c>
      <c r="F162" s="321">
        <v>0</v>
      </c>
      <c r="G162" s="278"/>
      <c r="H162" s="278"/>
      <c r="I162" s="279"/>
      <c r="J162" s="85"/>
      <c r="K162" s="86"/>
      <c r="L162" s="85"/>
      <c r="M162" s="86"/>
      <c r="N162" s="86"/>
      <c r="O162" s="86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1:32">
      <c r="A163" s="91"/>
      <c r="B163" s="91"/>
      <c r="C163" s="91"/>
      <c r="D163" s="91"/>
      <c r="E163" s="92"/>
      <c r="F163" s="84"/>
      <c r="G163" s="93"/>
      <c r="H163" s="93"/>
      <c r="I163" s="93"/>
      <c r="J163" s="85"/>
      <c r="K163" s="86"/>
      <c r="L163" s="85"/>
      <c r="M163" s="86"/>
      <c r="N163" s="86"/>
      <c r="O163" s="86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1:32">
      <c r="A164" s="91"/>
      <c r="B164" s="91"/>
      <c r="C164" s="91"/>
      <c r="D164" s="91"/>
      <c r="E164" s="92"/>
      <c r="F164" s="84"/>
      <c r="G164" s="93"/>
      <c r="H164" s="93"/>
      <c r="I164" s="93"/>
      <c r="J164" s="85"/>
      <c r="K164" s="86"/>
      <c r="L164" s="85"/>
      <c r="M164" s="86"/>
      <c r="N164" s="86"/>
      <c r="O164" s="86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1:32">
      <c r="A165" s="91"/>
      <c r="B165" s="91"/>
      <c r="C165" s="91"/>
      <c r="D165" s="91"/>
      <c r="E165" s="92"/>
      <c r="F165" s="84"/>
      <c r="G165" s="93"/>
      <c r="H165" s="93"/>
      <c r="I165" s="93"/>
      <c r="J165" s="85"/>
      <c r="K165" s="86"/>
      <c r="L165" s="85"/>
      <c r="M165" s="86"/>
      <c r="N165" s="86"/>
      <c r="O165" s="86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1:32">
      <c r="A166" s="91"/>
      <c r="B166" s="91"/>
      <c r="C166" s="91"/>
      <c r="D166" s="91"/>
      <c r="E166" s="92"/>
      <c r="F166" s="84"/>
      <c r="G166" s="93"/>
      <c r="H166" s="93"/>
      <c r="I166" s="93"/>
      <c r="J166" s="85"/>
      <c r="K166" s="86"/>
      <c r="L166" s="85"/>
      <c r="M166" s="86"/>
      <c r="N166" s="86"/>
      <c r="O166" s="86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1:32">
      <c r="A167" s="91"/>
      <c r="B167" s="91"/>
      <c r="C167" s="91"/>
      <c r="D167" s="91"/>
      <c r="E167" s="92"/>
      <c r="F167" s="84"/>
      <c r="G167" s="93"/>
      <c r="H167" s="93"/>
      <c r="I167" s="93"/>
      <c r="J167" s="85"/>
      <c r="K167" s="86"/>
      <c r="L167" s="85"/>
      <c r="M167" s="86"/>
      <c r="N167" s="86"/>
      <c r="O167" s="86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1:32">
      <c r="A168" s="91"/>
      <c r="B168" s="91"/>
      <c r="C168" s="91"/>
      <c r="D168" s="91"/>
      <c r="E168" s="92"/>
      <c r="F168" s="84"/>
      <c r="G168" s="93"/>
      <c r="H168" s="93"/>
      <c r="I168" s="93"/>
      <c r="J168" s="85"/>
      <c r="K168" s="86"/>
      <c r="L168" s="85"/>
      <c r="M168" s="86"/>
      <c r="N168" s="86"/>
      <c r="O168" s="86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1:32" ht="23.25" customHeight="1" thickBot="1">
      <c r="A169" s="337" t="s">
        <v>0</v>
      </c>
      <c r="B169" s="281"/>
      <c r="C169" s="281"/>
      <c r="D169" s="281"/>
      <c r="E169" s="281"/>
      <c r="F169" s="281"/>
      <c r="G169" s="281"/>
      <c r="H169" s="281"/>
      <c r="I169" s="281"/>
      <c r="J169" s="281"/>
      <c r="K169" s="86"/>
      <c r="L169" s="85"/>
      <c r="M169" s="86"/>
      <c r="N169" s="86"/>
      <c r="O169" s="86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1:32" ht="36.75" customHeight="1" thickBot="1">
      <c r="A170" s="277" t="s">
        <v>112</v>
      </c>
      <c r="B170" s="321"/>
      <c r="C170" s="321"/>
      <c r="D170" s="322"/>
      <c r="E170" s="89" t="s">
        <v>49</v>
      </c>
      <c r="F170" s="321" t="s">
        <v>1</v>
      </c>
      <c r="G170" s="325"/>
      <c r="H170" s="325"/>
      <c r="I170" s="326"/>
      <c r="J170" s="85"/>
      <c r="K170" s="86"/>
      <c r="L170" s="85"/>
      <c r="M170" s="86"/>
      <c r="N170" s="86"/>
      <c r="O170" s="86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1:32" ht="33" customHeight="1" thickBot="1">
      <c r="A171" s="263">
        <v>1</v>
      </c>
      <c r="B171" s="264"/>
      <c r="C171" s="264"/>
      <c r="D171" s="264"/>
      <c r="E171" s="52">
        <v>2</v>
      </c>
      <c r="F171" s="321">
        <v>3</v>
      </c>
      <c r="G171" s="278"/>
      <c r="H171" s="278"/>
      <c r="I171" s="279"/>
      <c r="J171" s="85"/>
      <c r="K171" s="86"/>
      <c r="L171" s="85"/>
      <c r="M171" s="86"/>
      <c r="N171" s="86"/>
      <c r="O171" s="86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1:32" ht="23.25" customHeight="1" thickBot="1">
      <c r="A172" s="331" t="s">
        <v>2</v>
      </c>
      <c r="B172" s="332"/>
      <c r="C172" s="332"/>
      <c r="D172" s="332"/>
      <c r="E172" s="90" t="s">
        <v>103</v>
      </c>
      <c r="F172" s="321"/>
      <c r="G172" s="278"/>
      <c r="H172" s="278"/>
      <c r="I172" s="279"/>
      <c r="J172" s="85"/>
      <c r="K172" s="86"/>
      <c r="L172" s="85"/>
      <c r="M172" s="86"/>
      <c r="N172" s="86"/>
      <c r="O172" s="86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1:32" ht="75.75" customHeight="1" thickBot="1">
      <c r="A173" s="331" t="s">
        <v>3</v>
      </c>
      <c r="B173" s="332"/>
      <c r="C173" s="332"/>
      <c r="D173" s="332"/>
      <c r="E173" s="90" t="s">
        <v>105</v>
      </c>
      <c r="F173" s="321"/>
      <c r="G173" s="278"/>
      <c r="H173" s="278"/>
      <c r="I173" s="279"/>
      <c r="J173" s="85"/>
      <c r="K173" s="86"/>
      <c r="L173" s="85"/>
      <c r="M173" s="86"/>
      <c r="N173" s="86"/>
      <c r="O173" s="86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1:32" ht="50.25" customHeight="1" thickBot="1">
      <c r="A174" s="331" t="s">
        <v>4</v>
      </c>
      <c r="B174" s="332"/>
      <c r="C174" s="332"/>
      <c r="D174" s="332"/>
      <c r="E174" s="90" t="s">
        <v>107</v>
      </c>
      <c r="F174" s="321"/>
      <c r="G174" s="278"/>
      <c r="H174" s="278"/>
      <c r="I174" s="279"/>
      <c r="J174" s="85"/>
      <c r="K174" s="86"/>
      <c r="L174" s="85"/>
      <c r="M174" s="86"/>
      <c r="N174" s="86"/>
      <c r="O174" s="86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1:32">
      <c r="A175" s="94"/>
      <c r="B175" s="94"/>
      <c r="C175" s="94"/>
      <c r="D175" s="94"/>
      <c r="E175" s="95"/>
      <c r="F175" s="94"/>
      <c r="G175" s="94"/>
      <c r="H175" s="94"/>
      <c r="I175" s="94"/>
      <c r="J175" s="94"/>
      <c r="K175" s="94"/>
      <c r="L175" s="94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1:32">
      <c r="A176" s="102"/>
      <c r="B176" s="102"/>
      <c r="C176" s="102"/>
      <c r="D176" s="102"/>
      <c r="E176" s="102"/>
      <c r="F176" s="102"/>
      <c r="G176" s="162"/>
      <c r="H176" s="162"/>
      <c r="I176" s="162"/>
      <c r="J176" s="162"/>
    </row>
    <row r="177" spans="1:12" ht="15" customHeight="1">
      <c r="A177" s="102" t="s">
        <v>151</v>
      </c>
      <c r="B177" s="102"/>
      <c r="C177" s="102"/>
      <c r="D177" s="37"/>
      <c r="E177" s="37"/>
      <c r="F177" s="35"/>
      <c r="G177" s="35"/>
      <c r="H177" s="35"/>
      <c r="I177" s="38" t="s">
        <v>155</v>
      </c>
      <c r="J177" s="38"/>
      <c r="K177" s="23"/>
      <c r="L177" s="23"/>
    </row>
    <row r="178" spans="1:12">
      <c r="A178" s="1"/>
      <c r="B178" s="1"/>
      <c r="C178" s="1"/>
      <c r="F178" s="333" t="s">
        <v>7</v>
      </c>
      <c r="G178" s="333"/>
      <c r="H178" s="333"/>
      <c r="I178" s="8"/>
      <c r="J178" s="8"/>
    </row>
    <row r="179" spans="1:12">
      <c r="A179" s="2"/>
      <c r="B179" s="2"/>
      <c r="C179" s="138"/>
      <c r="D179" s="138"/>
      <c r="E179" s="2"/>
      <c r="F179" s="138"/>
      <c r="G179" s="138"/>
      <c r="H179" s="3"/>
      <c r="I179" s="141"/>
      <c r="J179" s="141"/>
    </row>
    <row r="180" spans="1:12" ht="15" customHeight="1">
      <c r="A180" s="102" t="s">
        <v>122</v>
      </c>
      <c r="B180" s="102"/>
      <c r="C180" s="102"/>
      <c r="D180" s="37"/>
      <c r="E180" s="37"/>
      <c r="F180" s="35"/>
      <c r="G180" s="35"/>
      <c r="H180" s="35"/>
      <c r="I180" s="38" t="s">
        <v>152</v>
      </c>
      <c r="J180" s="38"/>
    </row>
    <row r="181" spans="1:12" ht="15" customHeight="1">
      <c r="A181" s="1"/>
      <c r="B181" s="1"/>
      <c r="D181" s="34"/>
      <c r="E181" s="34"/>
      <c r="F181" s="333" t="s">
        <v>7</v>
      </c>
      <c r="G181" s="333"/>
      <c r="H181" s="333"/>
      <c r="I181" s="334"/>
      <c r="J181" s="334"/>
    </row>
    <row r="182" spans="1:12" ht="30" customHeight="1">
      <c r="A182" s="335" t="s">
        <v>153</v>
      </c>
      <c r="B182" s="335"/>
      <c r="C182" s="335"/>
      <c r="D182" s="335"/>
      <c r="E182" s="336"/>
      <c r="F182" s="35"/>
      <c r="G182" s="35"/>
      <c r="H182" s="35"/>
      <c r="I182" s="36" t="s">
        <v>154</v>
      </c>
      <c r="J182" s="37"/>
    </row>
    <row r="183" spans="1:12">
      <c r="F183" s="333" t="s">
        <v>7</v>
      </c>
      <c r="G183" s="333"/>
      <c r="H183" s="333"/>
      <c r="I183" s="37"/>
      <c r="J183" s="37"/>
    </row>
  </sheetData>
  <mergeCells count="452">
    <mergeCell ref="A174:D174"/>
    <mergeCell ref="F174:I174"/>
    <mergeCell ref="F173:I173"/>
    <mergeCell ref="F179:G179"/>
    <mergeCell ref="G176:J176"/>
    <mergeCell ref="A176:F176"/>
    <mergeCell ref="A173:D173"/>
    <mergeCell ref="A169:J169"/>
    <mergeCell ref="A162:D162"/>
    <mergeCell ref="A170:D170"/>
    <mergeCell ref="F172:I172"/>
    <mergeCell ref="F171:I171"/>
    <mergeCell ref="A171:D171"/>
    <mergeCell ref="F170:I170"/>
    <mergeCell ref="A172:D172"/>
    <mergeCell ref="F183:H183"/>
    <mergeCell ref="A180:C180"/>
    <mergeCell ref="F181:H181"/>
    <mergeCell ref="I179:J179"/>
    <mergeCell ref="I181:J181"/>
    <mergeCell ref="A182:E182"/>
    <mergeCell ref="C179:D179"/>
    <mergeCell ref="A177:C177"/>
    <mergeCell ref="F178:H178"/>
    <mergeCell ref="F159:I159"/>
    <mergeCell ref="A159:D159"/>
    <mergeCell ref="F162:I162"/>
    <mergeCell ref="F161:I161"/>
    <mergeCell ref="F160:I160"/>
    <mergeCell ref="A160:D160"/>
    <mergeCell ref="A161:D161"/>
    <mergeCell ref="F157:I157"/>
    <mergeCell ref="A157:D157"/>
    <mergeCell ref="F158:I158"/>
    <mergeCell ref="A158:D158"/>
    <mergeCell ref="A156:D156"/>
    <mergeCell ref="G150:H150"/>
    <mergeCell ref="B155:L155"/>
    <mergeCell ref="F156:I156"/>
    <mergeCell ref="B154:L154"/>
    <mergeCell ref="B153:L153"/>
    <mergeCell ref="A150:D150"/>
    <mergeCell ref="K150:L150"/>
    <mergeCell ref="K149:L149"/>
    <mergeCell ref="A149:D149"/>
    <mergeCell ref="G149:H149"/>
    <mergeCell ref="A141:D141"/>
    <mergeCell ref="A143:D143"/>
    <mergeCell ref="K148:L148"/>
    <mergeCell ref="A131:O131"/>
    <mergeCell ref="A130:D130"/>
    <mergeCell ref="J130:K130"/>
    <mergeCell ref="F130:G130"/>
    <mergeCell ref="A138:D138"/>
    <mergeCell ref="A140:D140"/>
    <mergeCell ref="K143:L143"/>
    <mergeCell ref="E133:E137"/>
    <mergeCell ref="A145:D145"/>
    <mergeCell ref="G148:H148"/>
    <mergeCell ref="A144:D144"/>
    <mergeCell ref="A146:D146"/>
    <mergeCell ref="A147:D147"/>
    <mergeCell ref="A133:D137"/>
    <mergeCell ref="A142:D142"/>
    <mergeCell ref="A148:D148"/>
    <mergeCell ref="A139:D139"/>
    <mergeCell ref="G142:H142"/>
    <mergeCell ref="G137:H137"/>
    <mergeCell ref="G138:H138"/>
    <mergeCell ref="G140:H140"/>
    <mergeCell ref="Z130:AA130"/>
    <mergeCell ref="G143:H143"/>
    <mergeCell ref="K147:L147"/>
    <mergeCell ref="G145:H145"/>
    <mergeCell ref="K145:L145"/>
    <mergeCell ref="G144:H144"/>
    <mergeCell ref="G147:H147"/>
    <mergeCell ref="G146:H146"/>
    <mergeCell ref="K146:L146"/>
    <mergeCell ref="K144:L144"/>
    <mergeCell ref="K142:L142"/>
    <mergeCell ref="K141:L141"/>
    <mergeCell ref="K140:L140"/>
    <mergeCell ref="K137:L137"/>
    <mergeCell ref="K139:L139"/>
    <mergeCell ref="K138:L138"/>
    <mergeCell ref="K135:N136"/>
    <mergeCell ref="O135:Q136"/>
    <mergeCell ref="G139:H139"/>
    <mergeCell ref="R130:S130"/>
    <mergeCell ref="G141:H141"/>
    <mergeCell ref="A122:D122"/>
    <mergeCell ref="A124:D124"/>
    <mergeCell ref="J124:K124"/>
    <mergeCell ref="F124:G124"/>
    <mergeCell ref="A123:D123"/>
    <mergeCell ref="J127:K127"/>
    <mergeCell ref="F128:G128"/>
    <mergeCell ref="F133:F137"/>
    <mergeCell ref="G133:Q133"/>
    <mergeCell ref="J129:K129"/>
    <mergeCell ref="F129:G129"/>
    <mergeCell ref="A132:O132"/>
    <mergeCell ref="K134:Q134"/>
    <mergeCell ref="G134:J136"/>
    <mergeCell ref="A129:D129"/>
    <mergeCell ref="F123:G123"/>
    <mergeCell ref="F122:G122"/>
    <mergeCell ref="A125:D125"/>
    <mergeCell ref="A127:D127"/>
    <mergeCell ref="A126:D126"/>
    <mergeCell ref="F125:G125"/>
    <mergeCell ref="F127:G127"/>
    <mergeCell ref="F126:G126"/>
    <mergeCell ref="J128:K128"/>
    <mergeCell ref="A128:D128"/>
    <mergeCell ref="Z128:AA128"/>
    <mergeCell ref="Z126:AA126"/>
    <mergeCell ref="R126:S126"/>
    <mergeCell ref="Z123:AA123"/>
    <mergeCell ref="Z129:AA129"/>
    <mergeCell ref="R128:S128"/>
    <mergeCell ref="R127:S127"/>
    <mergeCell ref="R129:S129"/>
    <mergeCell ref="Z127:AA127"/>
    <mergeCell ref="F115:G115"/>
    <mergeCell ref="F116:G116"/>
    <mergeCell ref="J115:K115"/>
    <mergeCell ref="J126:K126"/>
    <mergeCell ref="R124:S124"/>
    <mergeCell ref="R123:S123"/>
    <mergeCell ref="R125:S125"/>
    <mergeCell ref="Z118:AA118"/>
    <mergeCell ref="J121:K121"/>
    <mergeCell ref="R118:S118"/>
    <mergeCell ref="J120:K120"/>
    <mergeCell ref="R119:S119"/>
    <mergeCell ref="Z119:AA119"/>
    <mergeCell ref="R122:S122"/>
    <mergeCell ref="J125:K125"/>
    <mergeCell ref="Z120:AA120"/>
    <mergeCell ref="R120:S120"/>
    <mergeCell ref="Z121:AA121"/>
    <mergeCell ref="R121:S121"/>
    <mergeCell ref="J122:K122"/>
    <mergeCell ref="J123:K123"/>
    <mergeCell ref="Z124:AA124"/>
    <mergeCell ref="Z125:AA125"/>
    <mergeCell ref="Z122:AA122"/>
    <mergeCell ref="Z115:AA115"/>
    <mergeCell ref="Z117:AA117"/>
    <mergeCell ref="Z116:AA116"/>
    <mergeCell ref="R117:S117"/>
    <mergeCell ref="R115:S115"/>
    <mergeCell ref="R116:S116"/>
    <mergeCell ref="R114:S114"/>
    <mergeCell ref="Z114:AA114"/>
    <mergeCell ref="A121:D121"/>
    <mergeCell ref="A117:D117"/>
    <mergeCell ref="A120:D120"/>
    <mergeCell ref="F120:G120"/>
    <mergeCell ref="F117:G117"/>
    <mergeCell ref="F119:G119"/>
    <mergeCell ref="A119:D119"/>
    <mergeCell ref="F121:G121"/>
    <mergeCell ref="A118:D118"/>
    <mergeCell ref="J119:K119"/>
    <mergeCell ref="A116:D116"/>
    <mergeCell ref="J116:K116"/>
    <mergeCell ref="A115:D115"/>
    <mergeCell ref="J118:K118"/>
    <mergeCell ref="J117:K117"/>
    <mergeCell ref="F118:G118"/>
    <mergeCell ref="J114:K114"/>
    <mergeCell ref="J113:K113"/>
    <mergeCell ref="R113:S113"/>
    <mergeCell ref="R109:S109"/>
    <mergeCell ref="R112:S112"/>
    <mergeCell ref="F114:G114"/>
    <mergeCell ref="A114:D114"/>
    <mergeCell ref="F113:G113"/>
    <mergeCell ref="A109:D109"/>
    <mergeCell ref="A110:D110"/>
    <mergeCell ref="F111:G111"/>
    <mergeCell ref="A111:D111"/>
    <mergeCell ref="F110:G110"/>
    <mergeCell ref="J110:K110"/>
    <mergeCell ref="A113:D113"/>
    <mergeCell ref="A112:D112"/>
    <mergeCell ref="F109:G109"/>
    <mergeCell ref="F112:G112"/>
    <mergeCell ref="J112:K112"/>
    <mergeCell ref="J111:K111"/>
    <mergeCell ref="J109:K109"/>
    <mergeCell ref="R110:S110"/>
    <mergeCell ref="R111:S111"/>
    <mergeCell ref="Z107:AA107"/>
    <mergeCell ref="Z109:AA109"/>
    <mergeCell ref="R108:S108"/>
    <mergeCell ref="R107:S107"/>
    <mergeCell ref="Z108:AA108"/>
    <mergeCell ref="Z112:AA112"/>
    <mergeCell ref="Z110:AA110"/>
    <mergeCell ref="Z111:AA111"/>
    <mergeCell ref="Z113:AA113"/>
    <mergeCell ref="A108:D108"/>
    <mergeCell ref="J107:K107"/>
    <mergeCell ref="J106:K106"/>
    <mergeCell ref="J108:K108"/>
    <mergeCell ref="F108:G108"/>
    <mergeCell ref="A106:D106"/>
    <mergeCell ref="F106:G106"/>
    <mergeCell ref="F107:G107"/>
    <mergeCell ref="A107:D107"/>
    <mergeCell ref="J105:K105"/>
    <mergeCell ref="Z106:AA106"/>
    <mergeCell ref="R106:S106"/>
    <mergeCell ref="Z105:AA105"/>
    <mergeCell ref="R105:S105"/>
    <mergeCell ref="A100:D100"/>
    <mergeCell ref="F100:G100"/>
    <mergeCell ref="A105:D105"/>
    <mergeCell ref="F105:G105"/>
    <mergeCell ref="Z104:AA104"/>
    <mergeCell ref="A102:D102"/>
    <mergeCell ref="A101:D101"/>
    <mergeCell ref="R103:S103"/>
    <mergeCell ref="Z103:AA103"/>
    <mergeCell ref="R104:S104"/>
    <mergeCell ref="A99:D99"/>
    <mergeCell ref="I97:I98"/>
    <mergeCell ref="Z102:AA102"/>
    <mergeCell ref="A104:D104"/>
    <mergeCell ref="F104:G104"/>
    <mergeCell ref="A103:D103"/>
    <mergeCell ref="J104:K104"/>
    <mergeCell ref="F103:G103"/>
    <mergeCell ref="J103:K103"/>
    <mergeCell ref="F102:G102"/>
    <mergeCell ref="Z99:AA99"/>
    <mergeCell ref="Z100:AA100"/>
    <mergeCell ref="Z101:AA101"/>
    <mergeCell ref="J102:K102"/>
    <mergeCell ref="R102:S102"/>
    <mergeCell ref="J101:K101"/>
    <mergeCell ref="R100:S100"/>
    <mergeCell ref="T97:T98"/>
    <mergeCell ref="U97:U98"/>
    <mergeCell ref="L97:L98"/>
    <mergeCell ref="R97:S98"/>
    <mergeCell ref="R99:S99"/>
    <mergeCell ref="X95:AE95"/>
    <mergeCell ref="Y97:Y98"/>
    <mergeCell ref="AB97:AB98"/>
    <mergeCell ref="X96:X98"/>
    <mergeCell ref="Z97:AA98"/>
    <mergeCell ref="Y96:AE96"/>
    <mergeCell ref="AD97:AE97"/>
    <mergeCell ref="AC97:AC98"/>
    <mergeCell ref="F101:G101"/>
    <mergeCell ref="M97:M98"/>
    <mergeCell ref="J99:K99"/>
    <mergeCell ref="F99:G99"/>
    <mergeCell ref="H96:H98"/>
    <mergeCell ref="P95:W95"/>
    <mergeCell ref="H95:O95"/>
    <mergeCell ref="Q97:Q98"/>
    <mergeCell ref="P96:P98"/>
    <mergeCell ref="Q96:W96"/>
    <mergeCell ref="V97:W97"/>
    <mergeCell ref="R101:S101"/>
    <mergeCell ref="J100:K100"/>
    <mergeCell ref="G89:I89"/>
    <mergeCell ref="A94:L94"/>
    <mergeCell ref="A89:F89"/>
    <mergeCell ref="A90:F90"/>
    <mergeCell ref="A83:F83"/>
    <mergeCell ref="A84:F84"/>
    <mergeCell ref="E95:E98"/>
    <mergeCell ref="J90:L90"/>
    <mergeCell ref="A91:L91"/>
    <mergeCell ref="G90:I90"/>
    <mergeCell ref="J97:K98"/>
    <mergeCell ref="F95:G98"/>
    <mergeCell ref="A95:D98"/>
    <mergeCell ref="I96:O96"/>
    <mergeCell ref="A93:L93"/>
    <mergeCell ref="A92:L92"/>
    <mergeCell ref="J89:L89"/>
    <mergeCell ref="N97:O97"/>
    <mergeCell ref="A87:F88"/>
    <mergeCell ref="G86:I86"/>
    <mergeCell ref="G85:I85"/>
    <mergeCell ref="J84:L84"/>
    <mergeCell ref="J85:L85"/>
    <mergeCell ref="J86:L86"/>
    <mergeCell ref="J87:L88"/>
    <mergeCell ref="G87:I88"/>
    <mergeCell ref="A86:F86"/>
    <mergeCell ref="A85:F85"/>
    <mergeCell ref="G84:I84"/>
    <mergeCell ref="G78:I78"/>
    <mergeCell ref="J74:L75"/>
    <mergeCell ref="A74:F75"/>
    <mergeCell ref="A76:F76"/>
    <mergeCell ref="A78:F78"/>
    <mergeCell ref="A79:F79"/>
    <mergeCell ref="A80:F80"/>
    <mergeCell ref="J80:L80"/>
    <mergeCell ref="G74:I75"/>
    <mergeCell ref="G80:I80"/>
    <mergeCell ref="J82:L82"/>
    <mergeCell ref="G82:I82"/>
    <mergeCell ref="G76:I76"/>
    <mergeCell ref="J76:L76"/>
    <mergeCell ref="J77:L77"/>
    <mergeCell ref="J78:L78"/>
    <mergeCell ref="J79:L79"/>
    <mergeCell ref="J81:L81"/>
    <mergeCell ref="G81:I81"/>
    <mergeCell ref="J83:L83"/>
    <mergeCell ref="G83:I83"/>
    <mergeCell ref="A81:F81"/>
    <mergeCell ref="A82:F82"/>
    <mergeCell ref="I55:L55"/>
    <mergeCell ref="G77:I77"/>
    <mergeCell ref="G79:I79"/>
    <mergeCell ref="A61:D61"/>
    <mergeCell ref="F62:G62"/>
    <mergeCell ref="F61:G61"/>
    <mergeCell ref="A72:F72"/>
    <mergeCell ref="G72:I72"/>
    <mergeCell ref="I62:L62"/>
    <mergeCell ref="I61:L61"/>
    <mergeCell ref="A62:D62"/>
    <mergeCell ref="A69:L69"/>
    <mergeCell ref="A63:L63"/>
    <mergeCell ref="A73:F73"/>
    <mergeCell ref="J72:L72"/>
    <mergeCell ref="A70:L70"/>
    <mergeCell ref="A71:L71"/>
    <mergeCell ref="G73:I73"/>
    <mergeCell ref="J73:L73"/>
    <mergeCell ref="A77:F77"/>
    <mergeCell ref="I45:L46"/>
    <mergeCell ref="I44:L44"/>
    <mergeCell ref="A48:H48"/>
    <mergeCell ref="A51:D52"/>
    <mergeCell ref="A49:L50"/>
    <mergeCell ref="A44:H44"/>
    <mergeCell ref="H51:H52"/>
    <mergeCell ref="I47:L48"/>
    <mergeCell ref="A45:H46"/>
    <mergeCell ref="I51:L51"/>
    <mergeCell ref="A47:H47"/>
    <mergeCell ref="F51:G52"/>
    <mergeCell ref="I60:L60"/>
    <mergeCell ref="I58:L58"/>
    <mergeCell ref="A58:D58"/>
    <mergeCell ref="F58:G58"/>
    <mergeCell ref="F59:G59"/>
    <mergeCell ref="A59:D59"/>
    <mergeCell ref="I59:L59"/>
    <mergeCell ref="I57:L57"/>
    <mergeCell ref="I52:L52"/>
    <mergeCell ref="A53:D53"/>
    <mergeCell ref="A60:D60"/>
    <mergeCell ref="F57:G57"/>
    <mergeCell ref="A57:D57"/>
    <mergeCell ref="A56:D56"/>
    <mergeCell ref="A54:D54"/>
    <mergeCell ref="A55:D55"/>
    <mergeCell ref="F60:G60"/>
    <mergeCell ref="I53:L53"/>
    <mergeCell ref="F56:G56"/>
    <mergeCell ref="I54:L54"/>
    <mergeCell ref="F53:G53"/>
    <mergeCell ref="F54:G54"/>
    <mergeCell ref="I56:L56"/>
    <mergeCell ref="F55:G55"/>
    <mergeCell ref="A43:H43"/>
    <mergeCell ref="A35:L35"/>
    <mergeCell ref="A41:H42"/>
    <mergeCell ref="A37:H38"/>
    <mergeCell ref="I41:L42"/>
    <mergeCell ref="A39:H40"/>
    <mergeCell ref="I6:L6"/>
    <mergeCell ref="A11:L11"/>
    <mergeCell ref="F5:G5"/>
    <mergeCell ref="I43:L43"/>
    <mergeCell ref="I39:L40"/>
    <mergeCell ref="I37:L38"/>
    <mergeCell ref="H8:L8"/>
    <mergeCell ref="F13:G13"/>
    <mergeCell ref="I21:K21"/>
    <mergeCell ref="I17:K18"/>
    <mergeCell ref="F7:G10"/>
    <mergeCell ref="H7:L7"/>
    <mergeCell ref="F6:G6"/>
    <mergeCell ref="C6:D6"/>
    <mergeCell ref="I13:K13"/>
    <mergeCell ref="A17:C21"/>
    <mergeCell ref="D25:L25"/>
    <mergeCell ref="D24:L24"/>
    <mergeCell ref="F4:G4"/>
    <mergeCell ref="C1:D1"/>
    <mergeCell ref="H3:L3"/>
    <mergeCell ref="C5:D5"/>
    <mergeCell ref="I5:L5"/>
    <mergeCell ref="F3:G3"/>
    <mergeCell ref="C3:D3"/>
    <mergeCell ref="H4:L4"/>
    <mergeCell ref="F2:G2"/>
    <mergeCell ref="H2:L2"/>
    <mergeCell ref="F1:G1"/>
    <mergeCell ref="C4:D4"/>
    <mergeCell ref="H1:L1"/>
    <mergeCell ref="C2:D2"/>
    <mergeCell ref="C7:D10"/>
    <mergeCell ref="A7:A10"/>
    <mergeCell ref="B7:B10"/>
    <mergeCell ref="A12:L12"/>
    <mergeCell ref="A25:C25"/>
    <mergeCell ref="I23:K23"/>
    <mergeCell ref="A23:H23"/>
    <mergeCell ref="C13:D13"/>
    <mergeCell ref="I20:K20"/>
    <mergeCell ref="I14:K14"/>
    <mergeCell ref="C14:D14"/>
    <mergeCell ref="I22:K22"/>
    <mergeCell ref="L15:L16"/>
    <mergeCell ref="I15:K16"/>
    <mergeCell ref="A22:H22"/>
    <mergeCell ref="A26:L26"/>
    <mergeCell ref="F14:G14"/>
    <mergeCell ref="L17:L18"/>
    <mergeCell ref="D17:H21"/>
    <mergeCell ref="A36:L36"/>
    <mergeCell ref="A32:H32"/>
    <mergeCell ref="A33:L33"/>
    <mergeCell ref="A34:L34"/>
    <mergeCell ref="A31:H31"/>
    <mergeCell ref="I32:L32"/>
    <mergeCell ref="I31:L31"/>
    <mergeCell ref="A27:L27"/>
    <mergeCell ref="A29:H29"/>
    <mergeCell ref="I29:L30"/>
    <mergeCell ref="A30:H30"/>
    <mergeCell ref="A28:L28"/>
    <mergeCell ref="I19:K19"/>
    <mergeCell ref="A24:C24"/>
    <mergeCell ref="A15:H16"/>
  </mergeCells>
  <phoneticPr fontId="1" type="noConversion"/>
  <pageMargins left="0.55118110236220474" right="0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Diamond</cp:lastModifiedBy>
  <cp:lastPrinted>2017-02-20T04:28:13Z</cp:lastPrinted>
  <dcterms:created xsi:type="dcterms:W3CDTF">2016-11-28T03:56:34Z</dcterms:created>
  <dcterms:modified xsi:type="dcterms:W3CDTF">2017-02-20T04:33:29Z</dcterms:modified>
</cp:coreProperties>
</file>